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drawings/drawing14.xml" ContentType="application/vnd.openxmlformats-officedocument.drawingml.chartshapes+xml"/>
  <Override PartName="/xl/charts/chart12.xml" ContentType="application/vnd.openxmlformats-officedocument.drawingml.chart+xml"/>
  <Override PartName="/xl/drawings/drawing15.xml" ContentType="application/vnd.openxmlformats-officedocument.drawingml.chartshapes+xml"/>
  <Override PartName="/xl/charts/chart13.xml" ContentType="application/vnd.openxmlformats-officedocument.drawingml.chart+xml"/>
  <Override PartName="/xl/drawings/drawing16.xml" ContentType="application/vnd.openxmlformats-officedocument.drawingml.chartshapes+xml"/>
  <Override PartName="/xl/charts/chart14.xml" ContentType="application/vnd.openxmlformats-officedocument.drawingml.chart+xml"/>
  <Override PartName="/xl/drawings/drawing17.xml" ContentType="application/vnd.openxmlformats-officedocument.drawingml.chartshapes+xml"/>
  <Override PartName="/xl/charts/chart15.xml" ContentType="application/vnd.openxmlformats-officedocument.drawingml.chart+xml"/>
  <Override PartName="/xl/drawings/drawing18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insam.linkoping.se/sites/Resultatuppfoljning/Dokument/Attitydundersökning/2016-17/Åk 2-3/"/>
    </mc:Choice>
  </mc:AlternateContent>
  <bookViews>
    <workbookView xWindow="360" yWindow="375" windowWidth="24675" windowHeight="12300"/>
  </bookViews>
  <sheets>
    <sheet name="Alla" sheetId="1" r:id="rId1"/>
    <sheet name="Kön" sheetId="12" r:id="rId2"/>
    <sheet name="Jfr 2014-2016" sheetId="11" r:id="rId3"/>
    <sheet name="Flickor" sheetId="9" state="hidden" r:id="rId4"/>
    <sheet name="Pojkar" sheetId="10" state="hidden" r:id="rId5"/>
  </sheets>
  <externalReferences>
    <externalReference r:id="rId6"/>
  </externalReferences>
  <definedNames>
    <definedName name="_xlnm.Print_Titles" localSheetId="0">Alla!$1:$3</definedName>
    <definedName name="_xlnm.Print_Titles" localSheetId="3">Flickor!$1:$4</definedName>
    <definedName name="_xlnm.Print_Titles" localSheetId="2">'Jfr 2014-2016'!$1:$3</definedName>
    <definedName name="_xlnm.Print_Titles" localSheetId="1">Kön!$1:$3</definedName>
    <definedName name="_xlnm.Print_Titles" localSheetId="4">Pojkar!$1:$4</definedName>
  </definedNames>
  <calcPr calcId="152511"/>
</workbook>
</file>

<file path=xl/calcChain.xml><?xml version="1.0" encoding="utf-8"?>
<calcChain xmlns="http://schemas.openxmlformats.org/spreadsheetml/2006/main">
  <c r="S101" i="11" l="1"/>
  <c r="S9" i="11" l="1"/>
  <c r="S26" i="11"/>
  <c r="R71" i="11"/>
  <c r="R100" i="11"/>
  <c r="R9" i="11"/>
  <c r="S8" i="11"/>
  <c r="R29" i="11"/>
  <c r="S27" i="11"/>
  <c r="R50" i="11"/>
  <c r="R70" i="11"/>
  <c r="R107" i="11"/>
  <c r="R99" i="11"/>
  <c r="S103" i="11"/>
  <c r="R108" i="11"/>
  <c r="S6" i="11"/>
  <c r="R24" i="11"/>
  <c r="R32" i="11"/>
  <c r="S30" i="11"/>
  <c r="S52" i="11"/>
  <c r="S71" i="11"/>
  <c r="R104" i="11"/>
  <c r="S108" i="11"/>
  <c r="S100" i="11"/>
  <c r="R10" i="11"/>
  <c r="R28" i="11"/>
  <c r="R51" i="11"/>
  <c r="S104" i="11"/>
  <c r="R6" i="11"/>
  <c r="S12" i="11"/>
  <c r="R25" i="11"/>
  <c r="R33" i="11"/>
  <c r="S32" i="11"/>
  <c r="S51" i="11"/>
  <c r="S70" i="11"/>
  <c r="R103" i="11"/>
  <c r="S107" i="11"/>
  <c r="S99" i="11"/>
  <c r="R12" i="11"/>
  <c r="R8" i="11"/>
  <c r="S11" i="11"/>
  <c r="S7" i="11"/>
  <c r="R26" i="11"/>
  <c r="R30" i="11"/>
  <c r="S24" i="11"/>
  <c r="S28" i="11"/>
  <c r="S33" i="11"/>
  <c r="R48" i="11"/>
  <c r="R49" i="11"/>
  <c r="S50" i="11"/>
  <c r="R69" i="11"/>
  <c r="S69" i="11"/>
  <c r="R98" i="11"/>
  <c r="R106" i="11"/>
  <c r="R102" i="11"/>
  <c r="S98" i="11"/>
  <c r="S106" i="11"/>
  <c r="S102" i="11"/>
  <c r="R11" i="11"/>
  <c r="R7" i="11"/>
  <c r="S10" i="11"/>
  <c r="R27" i="11"/>
  <c r="R31" i="11"/>
  <c r="S25" i="11"/>
  <c r="S29" i="11"/>
  <c r="R52" i="11"/>
  <c r="S48" i="11"/>
  <c r="S49" i="11"/>
  <c r="R68" i="11"/>
  <c r="S68" i="11"/>
  <c r="R109" i="11"/>
  <c r="R105" i="11"/>
  <c r="R101" i="11"/>
  <c r="S109" i="11"/>
  <c r="S105" i="11"/>
  <c r="Q29" i="11" l="1"/>
  <c r="Q28" i="11" l="1"/>
  <c r="A1" i="11" l="1"/>
  <c r="Q97" i="11" l="1"/>
  <c r="Q47" i="11"/>
  <c r="S23" i="11"/>
  <c r="Q23" i="11"/>
  <c r="R67" i="11"/>
  <c r="S47" i="11"/>
  <c r="R97" i="11"/>
  <c r="Q67" i="11"/>
  <c r="R47" i="11"/>
  <c r="S67" i="11"/>
  <c r="R23" i="11"/>
  <c r="S97" i="11"/>
  <c r="S5" i="11"/>
  <c r="Q5" i="11"/>
  <c r="R5" i="11"/>
  <c r="A1" i="12" l="1"/>
  <c r="Q104" i="11" l="1"/>
  <c r="Q105" i="11" l="1"/>
  <c r="Q100" i="11"/>
  <c r="Q101" i="11"/>
  <c r="Q102" i="11"/>
  <c r="Q103" i="11"/>
  <c r="Q26" i="11"/>
  <c r="Q70" i="11"/>
  <c r="Q109" i="11"/>
  <c r="Q51" i="11"/>
  <c r="Q106" i="11"/>
  <c r="Q8" i="11"/>
  <c r="Q48" i="11"/>
  <c r="Q50" i="11"/>
  <c r="Q12" i="11"/>
  <c r="Q27" i="11"/>
  <c r="Q32" i="11"/>
  <c r="Q6" i="11"/>
  <c r="Q9" i="11"/>
  <c r="Q10" i="11"/>
  <c r="Q11" i="11"/>
  <c r="Q24" i="11"/>
  <c r="Q25" i="11"/>
  <c r="Q31" i="11"/>
  <c r="Q52" i="11"/>
  <c r="Q68" i="11"/>
  <c r="Q69" i="11"/>
  <c r="Q71" i="11"/>
  <c r="Q107" i="11"/>
  <c r="Q108" i="11"/>
  <c r="Q99" i="11"/>
  <c r="Q98" i="11"/>
  <c r="Q49" i="11"/>
  <c r="Q30" i="11"/>
  <c r="Q33" i="11"/>
  <c r="Q7" i="11"/>
</calcChain>
</file>

<file path=xl/sharedStrings.xml><?xml version="1.0" encoding="utf-8"?>
<sst xmlns="http://schemas.openxmlformats.org/spreadsheetml/2006/main" count="979" uniqueCount="126">
  <si>
    <t>Totalt</t>
  </si>
  <si>
    <t>a1</t>
  </si>
  <si>
    <t>Jag känner mig trygg i skolan</t>
  </si>
  <si>
    <t>VÄRDEGRUND</t>
  </si>
  <si>
    <t>Båda könen</t>
  </si>
  <si>
    <t>Stämmer helt och hållet</t>
  </si>
  <si>
    <t>Stämmer ganska bra</t>
  </si>
  <si>
    <t>Stämmer ganska dåligt</t>
  </si>
  <si>
    <t>Stämmer   inte alls</t>
  </si>
  <si>
    <t>Vet inte</t>
  </si>
  <si>
    <t>Uppgift saknas</t>
  </si>
  <si>
    <t>Medel-värde</t>
  </si>
  <si>
    <t>Antal svar</t>
  </si>
  <si>
    <t>Procent</t>
  </si>
  <si>
    <t>a2</t>
  </si>
  <si>
    <t>De som arbetar i skolan bryr sig om mig</t>
  </si>
  <si>
    <t>a3</t>
  </si>
  <si>
    <t>Det finns alltid någon i skolan som jag kan vända mig till med frågor eller problem</t>
  </si>
  <si>
    <t>a4</t>
  </si>
  <si>
    <t>a5</t>
  </si>
  <si>
    <t>På min skola ingriper de vuxna om elever är elaka mot varandra</t>
  </si>
  <si>
    <t>a6</t>
  </si>
  <si>
    <t>a7</t>
  </si>
  <si>
    <t>På min skola behandlas pojkar och flickor lika</t>
  </si>
  <si>
    <t>UTVECKLING OCH LÄRANDE</t>
  </si>
  <si>
    <t>b1</t>
  </si>
  <si>
    <t>Jag vet vad jag ska kunna för att nå målen i de olika ämnena</t>
  </si>
  <si>
    <t>b2</t>
  </si>
  <si>
    <t>Mina lärare förväntar sig att jag ska nå målen i alla ämnen</t>
  </si>
  <si>
    <t>b3</t>
  </si>
  <si>
    <t>Lärarna i min skola hjälper mig i skolarbetet om jag behöver det</t>
  </si>
  <si>
    <t>Det är ett bra arbetsklimat på de flesta lektionerna</t>
  </si>
  <si>
    <t>b4</t>
  </si>
  <si>
    <t>b5</t>
  </si>
  <si>
    <t>b6</t>
  </si>
  <si>
    <t>b7</t>
  </si>
  <si>
    <t>b8</t>
  </si>
  <si>
    <t>b9</t>
  </si>
  <si>
    <t>b10</t>
  </si>
  <si>
    <t>c1</t>
  </si>
  <si>
    <t>Lärarna i min skola tar hänsyn till elevernas åsikter</t>
  </si>
  <si>
    <t>c2</t>
  </si>
  <si>
    <t>Jag är med och planerar mitt skolarbete</t>
  </si>
  <si>
    <t>c3</t>
  </si>
  <si>
    <t>Jag har möjlighet att påverka arbetssättet på lektionerna</t>
  </si>
  <si>
    <t>c4</t>
  </si>
  <si>
    <t>c5</t>
  </si>
  <si>
    <t>Jag får vara med och utvärdera hur mina lärare undervisar</t>
  </si>
  <si>
    <t>ELEVINFLYTANDE</t>
  </si>
  <si>
    <t>LOKALER OCH MAT</t>
  </si>
  <si>
    <t>d1</t>
  </si>
  <si>
    <t>Skolans lokaler är trivsamma</t>
  </si>
  <si>
    <t>d2</t>
  </si>
  <si>
    <t>Skolgården är trivsam</t>
  </si>
  <si>
    <t>d3</t>
  </si>
  <si>
    <t>Det serveras bra mat i skolan</t>
  </si>
  <si>
    <t>d4</t>
  </si>
  <si>
    <t>Jag hinner äta min skolmat i lugn och ro</t>
  </si>
  <si>
    <t>På min skola får man vara annorlunda utan att bli retad eller kränkt</t>
  </si>
  <si>
    <t>Jag vet vem jag ska vända mig till om någon varit elak mot mig eller en annan elev</t>
  </si>
  <si>
    <t>Jag får veta hur det går för mig i skolarbetet</t>
  </si>
  <si>
    <t>Jag och mina lärare pratar regelbundet om hur jag klarar skolarbetet</t>
  </si>
  <si>
    <t>Jag är oftast koncentrerad på skolarbetet under lektionerna</t>
  </si>
  <si>
    <t>Jag får vara med och bestämma hur mina arbetsuppgifter ska redovisas</t>
  </si>
  <si>
    <t>Flickor</t>
  </si>
  <si>
    <t>Pojkar</t>
  </si>
  <si>
    <t>Diagram medelvärden:</t>
  </si>
  <si>
    <t>Medel-</t>
  </si>
  <si>
    <t>värde för alla skolor</t>
  </si>
  <si>
    <t>FRITIDSHEM</t>
  </si>
  <si>
    <t>Jag tycker det är roligt på fritidshemmet _x0001_ _x0001_ _x0001_ _x0001_ _x0001_</t>
  </si>
  <si>
    <t>Jag vet vem jag ska vända mig till med frågor eller problem</t>
  </si>
  <si>
    <t>Jag känner att personalen bryr sig om mig _x0001_ _x0001_ _x0001_ _x0001_ _x0001_</t>
  </si>
  <si>
    <t>Jag känner mig trygg på fritidshemmet _x0001_ _x0001_ _x0001_ _x0001_ _x0001_</t>
  </si>
  <si>
    <t>Jag erbjuds olika aktiviteter under dagen _x0001_ _x0001_ _x0001_ _x0001_ _x0001_</t>
  </si>
  <si>
    <t>Jag får den hjälp och det stöd jag behöver av personalen</t>
  </si>
  <si>
    <t>Jag får vara ute och leka varje dag _x0001_ _x0001_ _x0001_ _x0001_ _x0001_</t>
  </si>
  <si>
    <t>Jag tycker att fritidshemmets lokaler är bra _x0001_ _x0001_ _x0001_ _x0001_ _x0001_</t>
  </si>
  <si>
    <t>På mitt fritidshem behandlas pojkar och flickor lika</t>
  </si>
  <si>
    <t>På mitt fritidshem får jag vara med och bestämma</t>
  </si>
  <si>
    <t>Jag kan få hjälp med skolarbete på fritidshemmet om jag vill</t>
  </si>
  <si>
    <t>På mitt fritidshem ingriper personalen om vi retas eller är elaka mot varandra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</si>
  <si>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</si>
  <si>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</si>
  <si>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</si>
  <si>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</si>
  <si>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</si>
  <si>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</si>
  <si>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</si>
  <si>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</si>
  <si>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</si>
  <si>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</si>
  <si>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</si>
  <si>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</si>
  <si>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Jämförelse flickor-pojkar</t>
  </si>
  <si>
    <t xml:space="preserve"> </t>
  </si>
  <si>
    <t>Alla skolor, åk 2-3</t>
  </si>
  <si>
    <t>Jag kan få svårare uppgifter om jag vill</t>
  </si>
  <si>
    <t>Jag går på fritidshem _x0001_ _x0001_ _x0001_ _x0001_ _x0001_</t>
  </si>
  <si>
    <t>Ja</t>
  </si>
  <si>
    <t>Nej</t>
  </si>
  <si>
    <t>Flera gånger i veckan</t>
  </si>
  <si>
    <t>Någon gång i veckan</t>
  </si>
  <si>
    <t>Någon gång i månaden</t>
  </si>
  <si>
    <t>Någon gång per termin</t>
  </si>
  <si>
    <t>Hur ofta går du på fritidshem?</t>
  </si>
  <si>
    <t>fa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</si>
  <si>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</si>
  <si>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</si>
  <si>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</si>
  <si>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</si>
  <si>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</si>
  <si>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</si>
  <si>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</si>
  <si>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</si>
  <si>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</si>
  <si>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</si>
  <si>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</si>
  <si>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</si>
  <si>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fb</t>
  </si>
  <si>
    <t>Svarsfrekvens</t>
  </si>
  <si>
    <t>Jämförelse 2014-2016, 
båda könen</t>
  </si>
  <si>
    <t>Skolarbetet gör mig nyfiken så att jag får lust att lära mer</t>
  </si>
  <si>
    <t>I min skola finns det extra uppgifter för dem som vill lära mer</t>
  </si>
  <si>
    <t>Björnkärrsskolan, åk 2-3</t>
  </si>
  <si>
    <t>Björnkärrsskolan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</si>
</sst>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_"/>
    <numFmt numFmtId="165" formatCode="0%__"/>
    <numFmt numFmtId="166" formatCode="0.00__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7" xfId="0" applyFont="1" applyBorder="1"/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6" xfId="0" applyFont="1" applyBorder="1"/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1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wrapText="1"/>
    </xf>
    <xf numFmtId="0" fontId="2" fillId="0" borderId="15" xfId="0" applyFont="1" applyBorder="1" applyAlignment="1">
      <alignment vertical="top"/>
    </xf>
    <xf numFmtId="0" fontId="2" fillId="0" borderId="16" xfId="0" applyFont="1" applyBorder="1" applyAlignment="1">
      <alignment wrapText="1"/>
    </xf>
    <xf numFmtId="0" fontId="2" fillId="0" borderId="19" xfId="0" applyFont="1" applyBorder="1" applyAlignment="1">
      <alignment vertical="top"/>
    </xf>
    <xf numFmtId="0" fontId="2" fillId="0" borderId="20" xfId="0" applyFont="1" applyBorder="1" applyAlignment="1">
      <alignment wrapText="1"/>
    </xf>
    <xf numFmtId="164" fontId="2" fillId="0" borderId="11" xfId="0" applyNumberFormat="1" applyFont="1" applyBorder="1"/>
    <xf numFmtId="164" fontId="2" fillId="0" borderId="13" xfId="0" applyNumberFormat="1" applyFont="1" applyBorder="1"/>
    <xf numFmtId="164" fontId="2" fillId="0" borderId="12" xfId="0" applyNumberFormat="1" applyFont="1" applyBorder="1"/>
    <xf numFmtId="164" fontId="2" fillId="0" borderId="15" xfId="0" applyNumberFormat="1" applyFont="1" applyBorder="1"/>
    <xf numFmtId="164" fontId="2" fillId="0" borderId="17" xfId="0" applyNumberFormat="1" applyFont="1" applyBorder="1"/>
    <xf numFmtId="164" fontId="2" fillId="0" borderId="16" xfId="0" applyNumberFormat="1" applyFont="1" applyBorder="1"/>
    <xf numFmtId="164" fontId="2" fillId="0" borderId="19" xfId="0" applyNumberFormat="1" applyFont="1" applyBorder="1"/>
    <xf numFmtId="164" fontId="2" fillId="0" borderId="21" xfId="0" applyNumberFormat="1" applyFont="1" applyBorder="1"/>
    <xf numFmtId="164" fontId="2" fillId="0" borderId="20" xfId="0" applyNumberFormat="1" applyFont="1" applyBorder="1"/>
    <xf numFmtId="165" fontId="2" fillId="0" borderId="11" xfId="1" applyNumberFormat="1" applyFont="1" applyBorder="1"/>
    <xf numFmtId="165" fontId="2" fillId="0" borderId="13" xfId="1" applyNumberFormat="1" applyFont="1" applyBorder="1"/>
    <xf numFmtId="165" fontId="2" fillId="0" borderId="12" xfId="1" applyNumberFormat="1" applyFont="1" applyBorder="1"/>
    <xf numFmtId="165" fontId="2" fillId="0" borderId="15" xfId="1" applyNumberFormat="1" applyFont="1" applyBorder="1"/>
    <xf numFmtId="165" fontId="2" fillId="0" borderId="17" xfId="1" applyNumberFormat="1" applyFont="1" applyBorder="1"/>
    <xf numFmtId="165" fontId="2" fillId="0" borderId="16" xfId="1" applyNumberFormat="1" applyFont="1" applyBorder="1"/>
    <xf numFmtId="165" fontId="2" fillId="0" borderId="19" xfId="1" applyNumberFormat="1" applyFont="1" applyBorder="1"/>
    <xf numFmtId="165" fontId="2" fillId="0" borderId="21" xfId="1" applyNumberFormat="1" applyFont="1" applyBorder="1"/>
    <xf numFmtId="165" fontId="2" fillId="0" borderId="20" xfId="1" applyNumberFormat="1" applyFont="1" applyBorder="1"/>
    <xf numFmtId="166" fontId="2" fillId="0" borderId="14" xfId="0" applyNumberFormat="1" applyFont="1" applyBorder="1"/>
    <xf numFmtId="166" fontId="2" fillId="0" borderId="18" xfId="0" applyNumberFormat="1" applyFont="1" applyBorder="1"/>
    <xf numFmtId="166" fontId="2" fillId="0" borderId="22" xfId="0" applyNumberFormat="1" applyFont="1" applyBorder="1"/>
    <xf numFmtId="0" fontId="2" fillId="0" borderId="11" xfId="0" applyFont="1" applyBorder="1" applyAlignment="1"/>
    <xf numFmtId="164" fontId="2" fillId="0" borderId="11" xfId="0" applyNumberFormat="1" applyFont="1" applyBorder="1" applyAlignment="1"/>
    <xf numFmtId="164" fontId="2" fillId="0" borderId="13" xfId="0" applyNumberFormat="1" applyFont="1" applyBorder="1" applyAlignment="1"/>
    <xf numFmtId="164" fontId="2" fillId="0" borderId="12" xfId="0" applyNumberFormat="1" applyFont="1" applyBorder="1" applyAlignment="1"/>
    <xf numFmtId="165" fontId="2" fillId="0" borderId="11" xfId="1" applyNumberFormat="1" applyFont="1" applyBorder="1" applyAlignment="1"/>
    <xf numFmtId="165" fontId="2" fillId="0" borderId="13" xfId="1" applyNumberFormat="1" applyFont="1" applyBorder="1" applyAlignment="1"/>
    <xf numFmtId="165" fontId="2" fillId="0" borderId="12" xfId="1" applyNumberFormat="1" applyFont="1" applyBorder="1" applyAlignment="1"/>
    <xf numFmtId="166" fontId="2" fillId="0" borderId="14" xfId="0" applyNumberFormat="1" applyFont="1" applyBorder="1" applyAlignment="1"/>
    <xf numFmtId="0" fontId="2" fillId="0" borderId="0" xfId="0" applyFont="1" applyAlignment="1"/>
    <xf numFmtId="0" fontId="3" fillId="0" borderId="9" xfId="0" applyFont="1" applyBorder="1" applyAlignment="1">
      <alignment vertical="top"/>
    </xf>
    <xf numFmtId="0" fontId="2" fillId="0" borderId="10" xfId="0" applyFont="1" applyBorder="1"/>
    <xf numFmtId="0" fontId="5" fillId="0" borderId="0" xfId="0" applyFont="1"/>
    <xf numFmtId="0" fontId="6" fillId="0" borderId="7" xfId="0" applyFont="1" applyBorder="1"/>
    <xf numFmtId="0" fontId="6" fillId="0" borderId="8" xfId="0" applyFont="1" applyBorder="1" applyAlignment="1">
      <alignment vertical="top" wrapText="1"/>
    </xf>
    <xf numFmtId="166" fontId="6" fillId="0" borderId="14" xfId="0" applyNumberFormat="1" applyFont="1" applyBorder="1" applyAlignment="1"/>
    <xf numFmtId="166" fontId="6" fillId="0" borderId="18" xfId="0" applyNumberFormat="1" applyFont="1" applyBorder="1"/>
    <xf numFmtId="166" fontId="6" fillId="0" borderId="22" xfId="0" applyNumberFormat="1" applyFont="1" applyBorder="1"/>
    <xf numFmtId="0" fontId="6" fillId="0" borderId="0" xfId="0" applyFont="1"/>
    <xf numFmtId="166" fontId="6" fillId="0" borderId="14" xfId="0" applyNumberFormat="1" applyFont="1" applyBorder="1"/>
    <xf numFmtId="0" fontId="8" fillId="0" borderId="0" xfId="0" applyFont="1"/>
    <xf numFmtId="0" fontId="9" fillId="0" borderId="0" xfId="0" applyFont="1"/>
    <xf numFmtId="0" fontId="12" fillId="0" borderId="0" xfId="0" applyFont="1"/>
    <xf numFmtId="0" fontId="11" fillId="0" borderId="0" xfId="0" applyFont="1"/>
    <xf numFmtId="0" fontId="7" fillId="0" borderId="0" xfId="0" applyFont="1"/>
    <xf numFmtId="0" fontId="3" fillId="0" borderId="0" xfId="0" applyFont="1" applyBorder="1" applyAlignment="1">
      <alignment vertical="top"/>
    </xf>
    <xf numFmtId="0" fontId="3" fillId="0" borderId="0" xfId="0" applyFont="1" applyBorder="1"/>
    <xf numFmtId="0" fontId="10" fillId="0" borderId="0" xfId="0" applyFont="1" applyBorder="1"/>
    <xf numFmtId="0" fontId="9" fillId="0" borderId="0" xfId="0" applyFont="1" applyBorder="1"/>
    <xf numFmtId="0" fontId="11" fillId="0" borderId="0" xfId="0" applyFont="1" applyBorder="1"/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wrapText="1"/>
    </xf>
    <xf numFmtId="164" fontId="2" fillId="0" borderId="0" xfId="0" applyNumberFormat="1" applyFont="1" applyBorder="1"/>
    <xf numFmtId="165" fontId="2" fillId="0" borderId="0" xfId="1" applyNumberFormat="1" applyFont="1" applyBorder="1"/>
    <xf numFmtId="0" fontId="12" fillId="0" borderId="0" xfId="0" applyFont="1" applyBorder="1"/>
    <xf numFmtId="0" fontId="2" fillId="0" borderId="0" xfId="0" applyFont="1" applyBorder="1"/>
    <xf numFmtId="164" fontId="2" fillId="0" borderId="0" xfId="0" applyNumberFormat="1" applyFont="1" applyBorder="1" applyAlignment="1"/>
    <xf numFmtId="165" fontId="2" fillId="0" borderId="0" xfId="1" applyNumberFormat="1" applyFont="1" applyBorder="1" applyAlignment="1"/>
    <xf numFmtId="0" fontId="2" fillId="0" borderId="0" xfId="0" applyFont="1" applyBorder="1" applyAlignment="1"/>
    <xf numFmtId="0" fontId="3" fillId="0" borderId="0" xfId="0" applyFont="1" applyBorder="1" applyAlignment="1"/>
    <xf numFmtId="0" fontId="10" fillId="0" borderId="0" xfId="0" applyFont="1" applyBorder="1" applyAlignment="1"/>
    <xf numFmtId="0" fontId="11" fillId="0" borderId="0" xfId="0" applyFont="1" applyBorder="1" applyAlignment="1"/>
    <xf numFmtId="0" fontId="9" fillId="0" borderId="0" xfId="0" applyFont="1" applyAlignment="1">
      <alignment horizontal="right"/>
    </xf>
    <xf numFmtId="0" fontId="2" fillId="0" borderId="16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9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1" fontId="2" fillId="0" borderId="0" xfId="1" applyNumberFormat="1" applyFont="1" applyBorder="1"/>
    <xf numFmtId="1" fontId="2" fillId="0" borderId="0" xfId="0" applyNumberFormat="1" applyFont="1" applyBorder="1"/>
    <xf numFmtId="1" fontId="6" fillId="0" borderId="0" xfId="0" applyNumberFormat="1" applyFont="1" applyBorder="1"/>
    <xf numFmtId="2" fontId="2" fillId="0" borderId="0" xfId="0" applyNumberFormat="1" applyFont="1" applyBorder="1" applyAlignment="1"/>
    <xf numFmtId="2" fontId="12" fillId="0" borderId="0" xfId="0" applyNumberFormat="1" applyFont="1" applyBorder="1"/>
    <xf numFmtId="164" fontId="2" fillId="0" borderId="9" xfId="0" applyNumberFormat="1" applyFont="1" applyFill="1" applyBorder="1"/>
    <xf numFmtId="164" fontId="2" fillId="0" borderId="23" xfId="0" applyNumberFormat="1" applyFont="1" applyFill="1" applyBorder="1"/>
    <xf numFmtId="164" fontId="2" fillId="0" borderId="10" xfId="0" applyNumberFormat="1" applyFont="1" applyFill="1" applyBorder="1"/>
    <xf numFmtId="165" fontId="2" fillId="0" borderId="9" xfId="1" applyNumberFormat="1" applyFont="1" applyFill="1" applyBorder="1"/>
    <xf numFmtId="165" fontId="2" fillId="0" borderId="23" xfId="1" applyNumberFormat="1" applyFont="1" applyFill="1" applyBorder="1"/>
    <xf numFmtId="165" fontId="2" fillId="0" borderId="10" xfId="1" applyNumberFormat="1" applyFont="1" applyFill="1" applyBorder="1"/>
    <xf numFmtId="0" fontId="2" fillId="0" borderId="15" xfId="0" applyFont="1" applyFill="1" applyBorder="1" applyAlignment="1">
      <alignment vertical="top"/>
    </xf>
    <xf numFmtId="0" fontId="14" fillId="0" borderId="0" xfId="0" applyFont="1" applyBorder="1"/>
    <xf numFmtId="0" fontId="15" fillId="0" borderId="0" xfId="0" applyFont="1"/>
    <xf numFmtId="0" fontId="13" fillId="0" borderId="0" xfId="0" applyFont="1" applyBorder="1"/>
    <xf numFmtId="2" fontId="15" fillId="0" borderId="0" xfId="0" applyNumberFormat="1" applyFont="1"/>
    <xf numFmtId="0" fontId="12" fillId="0" borderId="0" xfId="0" applyFont="1" applyBorder="1" applyAlignment="1">
      <alignment vertical="top"/>
    </xf>
    <xf numFmtId="166" fontId="11" fillId="0" borderId="0" xfId="0" applyNumberFormat="1" applyFont="1" applyBorder="1"/>
    <xf numFmtId="166" fontId="12" fillId="0" borderId="0" xfId="0" applyNumberFormat="1" applyFont="1" applyBorder="1" applyAlignment="1"/>
    <xf numFmtId="0" fontId="12" fillId="0" borderId="0" xfId="0" applyFont="1" applyBorder="1" applyAlignment="1"/>
    <xf numFmtId="166" fontId="12" fillId="0" borderId="0" xfId="0" applyNumberFormat="1" applyFont="1" applyBorder="1"/>
    <xf numFmtId="0" fontId="4" fillId="0" borderId="0" xfId="0" applyFont="1" applyAlignment="1">
      <alignment horizontal="left" vertical="top"/>
    </xf>
    <xf numFmtId="0" fontId="2" fillId="0" borderId="9" xfId="0" applyFont="1" applyBorder="1" applyAlignment="1"/>
    <xf numFmtId="0" fontId="2" fillId="0" borderId="10" xfId="0" applyFont="1" applyBorder="1" applyAlignment="1">
      <alignment wrapText="1"/>
    </xf>
    <xf numFmtId="164" fontId="2" fillId="0" borderId="9" xfId="0" applyNumberFormat="1" applyFont="1" applyFill="1" applyBorder="1" applyAlignment="1"/>
    <xf numFmtId="164" fontId="2" fillId="0" borderId="23" xfId="0" applyNumberFormat="1" applyFont="1" applyFill="1" applyBorder="1" applyAlignment="1"/>
    <xf numFmtId="164" fontId="2" fillId="0" borderId="10" xfId="0" applyNumberFormat="1" applyFont="1" applyFill="1" applyBorder="1" applyAlignment="1"/>
    <xf numFmtId="165" fontId="2" fillId="0" borderId="9" xfId="1" applyNumberFormat="1" applyFont="1" applyFill="1" applyBorder="1" applyAlignment="1"/>
    <xf numFmtId="165" fontId="2" fillId="0" borderId="23" xfId="1" applyNumberFormat="1" applyFont="1" applyFill="1" applyBorder="1" applyAlignment="1"/>
    <xf numFmtId="165" fontId="2" fillId="0" borderId="10" xfId="1" applyNumberFormat="1" applyFont="1" applyFill="1" applyBorder="1" applyAlignment="1"/>
    <xf numFmtId="0" fontId="2" fillId="0" borderId="0" xfId="0" applyFont="1" applyFill="1"/>
    <xf numFmtId="0" fontId="4" fillId="0" borderId="0" xfId="0" applyFont="1" applyFill="1" applyAlignment="1"/>
    <xf numFmtId="0" fontId="3" fillId="0" borderId="24" xfId="0" applyFont="1" applyBorder="1" applyAlignment="1">
      <alignment vertical="top"/>
    </xf>
    <xf numFmtId="0" fontId="2" fillId="0" borderId="24" xfId="0" applyFont="1" applyBorder="1"/>
    <xf numFmtId="0" fontId="12" fillId="0" borderId="0" xfId="0" applyFont="1" applyBorder="1" applyAlignment="1">
      <alignment wrapText="1"/>
    </xf>
    <xf numFmtId="164" fontId="12" fillId="0" borderId="0" xfId="0" applyNumberFormat="1" applyFont="1" applyBorder="1"/>
    <xf numFmtId="165" fontId="12" fillId="0" borderId="0" xfId="1" applyNumberFormat="1" applyFont="1" applyBorder="1"/>
    <xf numFmtId="0" fontId="0" fillId="0" borderId="0" xfId="0" applyFont="1"/>
    <xf numFmtId="2" fontId="2" fillId="0" borderId="0" xfId="1" applyNumberFormat="1" applyFont="1" applyBorder="1"/>
    <xf numFmtId="165" fontId="12" fillId="0" borderId="0" xfId="1" applyNumberFormat="1" applyFont="1" applyBorder="1" applyAlignment="1"/>
    <xf numFmtId="9" fontId="4" fillId="0" borderId="0" xfId="0" applyNumberFormat="1" applyFont="1"/>
  </cellXfs>
  <cellStyles count="2">
    <cellStyle name="Normal" xfId="0" builtinId="0"/>
    <cellStyle name="Procent" xfId="1" builtinId="5"/>
  </cellStyles>
  <dxfs count="0"/>
  <tableStyles count="0" defaultTableStyle="TableStyleMedium9" defaultPivotStyle="PivotStyleLight16"/>
  <colors>
    <mruColors>
      <color rgb="FF0000FF"/>
      <color rgb="FF969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78871391076114"/>
          <c:y val="0.10193117525891962"/>
          <c:w val="0.50218153980752356"/>
          <c:h val="0.83660600840040844"/>
        </c:manualLayout>
      </c:layout>
      <c:radarChart>
        <c:radarStyle val="marker"/>
        <c:varyColors val="0"/>
        <c:ser>
          <c:idx val="1"/>
          <c:order val="0"/>
          <c:tx>
            <c:strRef>
              <c:f>Alla!$R$3</c:f>
              <c:strCache>
                <c:ptCount val="1"/>
                <c:pt idx="0">
                  <c:v>Alla skolor, åk 2-3</c:v>
                </c:pt>
              </c:strCache>
            </c:strRef>
          </c:tx>
          <c:spPr>
            <a:ln w="19050">
              <a:solidFill>
                <a:srgbClr val="0000FF"/>
              </a:solidFill>
            </a:ln>
          </c:spPr>
          <c:marker>
            <c:symbol val="square"/>
            <c:size val="4"/>
            <c:spPr>
              <a:solidFill>
                <a:srgbClr val="9696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Alla!$R$6:$R$12</c:f>
              <c:numCache>
                <c:formatCode>0.00__</c:formatCode>
                <c:ptCount val="7"/>
                <c:pt idx="0">
                  <c:v>3.5744141861937937</c:v>
                </c:pt>
                <c:pt idx="1">
                  <c:v>3.6607026675341574</c:v>
                </c:pt>
                <c:pt idx="2">
                  <c:v>3.5955642530984995</c:v>
                </c:pt>
                <c:pt idx="3">
                  <c:v>3.5157583716349312</c:v>
                </c:pt>
                <c:pt idx="4">
                  <c:v>3.6271240782302021</c:v>
                </c:pt>
                <c:pt idx="5">
                  <c:v>3.6901730329742084</c:v>
                </c:pt>
                <c:pt idx="6">
                  <c:v>3.651131824234354</c:v>
                </c:pt>
              </c:numCache>
            </c:numRef>
          </c:val>
        </c:ser>
        <c:ser>
          <c:idx val="0"/>
          <c:order val="1"/>
          <c:tx>
            <c:strRef>
              <c:f>Alla!$A$1</c:f>
              <c:strCache>
                <c:ptCount val="1"/>
                <c:pt idx="0">
                  <c:v>Björnkärrsskolan, åk 2-3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Alla!$A$6:$A$12</c:f>
              <c:strCache>
                <c:ptCount val="7"/>
                <c:pt idx="0">
                  <c:v>a1</c:v>
                </c:pt>
                <c:pt idx="1">
                  <c:v>a2</c:v>
                </c:pt>
                <c:pt idx="2">
                  <c:v>a3</c:v>
                </c:pt>
                <c:pt idx="3">
                  <c:v>a4</c:v>
                </c:pt>
                <c:pt idx="4">
                  <c:v>a5</c:v>
                </c:pt>
                <c:pt idx="5">
                  <c:v>a6</c:v>
                </c:pt>
                <c:pt idx="6">
                  <c:v>a7</c:v>
                </c:pt>
              </c:strCache>
            </c:strRef>
          </c:cat>
          <c:val>
            <c:numRef>
              <c:f>Alla!$Q$6:$Q$12</c:f>
              <c:numCache>
                <c:formatCode>0.00__</c:formatCode>
                <c:ptCount val="7"/>
                <c:pt idx="0">
                  <c:v>3.6041666666666665</c:v>
                </c:pt>
                <c:pt idx="1">
                  <c:v>3.6041666666666665</c:v>
                </c:pt>
                <c:pt idx="2">
                  <c:v>3.5208333333333335</c:v>
                </c:pt>
                <c:pt idx="3">
                  <c:v>3.2978723404255321</c:v>
                </c:pt>
                <c:pt idx="4">
                  <c:v>3.4893617021276597</c:v>
                </c:pt>
                <c:pt idx="5">
                  <c:v>3.625</c:v>
                </c:pt>
                <c:pt idx="6">
                  <c:v>3.5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8446672"/>
        <c:axId val="388441576"/>
      </c:radarChart>
      <c:catAx>
        <c:axId val="388446672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388441576"/>
        <c:crosses val="autoZero"/>
        <c:auto val="1"/>
        <c:lblAlgn val="ctr"/>
        <c:lblOffset val="100"/>
        <c:noMultiLvlLbl val="0"/>
      </c:catAx>
      <c:valAx>
        <c:axId val="388441576"/>
        <c:scaling>
          <c:orientation val="minMax"/>
          <c:max val="4"/>
          <c:min val="1"/>
        </c:scaling>
        <c:delete val="0"/>
        <c:axPos val="l"/>
        <c:majorGridlines/>
        <c:numFmt formatCode="0.00__" sourceLinked="1"/>
        <c:majorTickMark val="cross"/>
        <c:minorTickMark val="none"/>
        <c:tickLblPos val="nextTo"/>
        <c:crossAx val="388446672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233071375824331E-2"/>
          <c:y val="0.10292093859280911"/>
          <c:w val="0.46206988451158965"/>
          <c:h val="0.79662751007866661"/>
        </c:manualLayout>
      </c:layout>
      <c:radarChart>
        <c:radarStyle val="marker"/>
        <c:varyColors val="0"/>
        <c:ser>
          <c:idx val="1"/>
          <c:order val="0"/>
          <c:tx>
            <c:v>Pojkar</c:v>
          </c:tx>
          <c:spPr>
            <a:ln w="19050">
              <a:solidFill>
                <a:srgbClr val="0000FF"/>
              </a:solidFill>
            </a:ln>
          </c:spPr>
          <c:marker>
            <c:symbol val="square"/>
            <c:size val="4"/>
            <c:spPr>
              <a:solidFill>
                <a:srgbClr val="9696FF"/>
              </a:solidFill>
              <a:ln>
                <a:solidFill>
                  <a:srgbClr val="0000FF"/>
                </a:solidFill>
              </a:ln>
            </c:spPr>
          </c:marker>
          <c:dPt>
            <c:idx val="1"/>
            <c:bubble3D val="0"/>
            <c:spPr>
              <a:ln w="25400">
                <a:solidFill>
                  <a:srgbClr val="0000FF"/>
                </a:solidFill>
              </a:ln>
            </c:spPr>
          </c:dPt>
          <c:cat>
            <c:strRef>
              <c:f>Flickor!$A$42:$A$45</c:f>
              <c:strCache>
                <c:ptCount val="4"/>
                <c:pt idx="0">
                  <c:v>d1</c:v>
                </c:pt>
                <c:pt idx="1">
                  <c:v>d2</c:v>
                </c:pt>
                <c:pt idx="2">
                  <c:v>d3</c:v>
                </c:pt>
                <c:pt idx="3">
                  <c:v>d4</c:v>
                </c:pt>
              </c:strCache>
            </c:strRef>
          </c:cat>
          <c:val>
            <c:numRef>
              <c:f>Pojkar!$Q$42:$Q$45</c:f>
              <c:numCache>
                <c:formatCode>0.00__</c:formatCode>
                <c:ptCount val="4"/>
                <c:pt idx="0">
                  <c:v>3.6</c:v>
                </c:pt>
                <c:pt idx="1">
                  <c:v>3.48</c:v>
                </c:pt>
                <c:pt idx="2">
                  <c:v>2.88</c:v>
                </c:pt>
                <c:pt idx="3">
                  <c:v>3.44</c:v>
                </c:pt>
              </c:numCache>
            </c:numRef>
          </c:val>
        </c:ser>
        <c:ser>
          <c:idx val="0"/>
          <c:order val="1"/>
          <c:tx>
            <c:v>Flickor</c:v>
          </c:tx>
          <c:spPr>
            <a:ln w="25400">
              <a:solidFill>
                <a:srgbClr val="FF00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Flickor!$A$42:$A$45</c:f>
              <c:strCache>
                <c:ptCount val="4"/>
                <c:pt idx="0">
                  <c:v>d1</c:v>
                </c:pt>
                <c:pt idx="1">
                  <c:v>d2</c:v>
                </c:pt>
                <c:pt idx="2">
                  <c:v>d3</c:v>
                </c:pt>
                <c:pt idx="3">
                  <c:v>d4</c:v>
                </c:pt>
              </c:strCache>
            </c:strRef>
          </c:cat>
          <c:val>
            <c:numRef>
              <c:f>Flickor!$Q$42:$Q$45</c:f>
              <c:numCache>
                <c:formatCode>0.00__</c:formatCode>
                <c:ptCount val="4"/>
                <c:pt idx="0">
                  <c:v>3.4782608695652173</c:v>
                </c:pt>
                <c:pt idx="1">
                  <c:v>3.2608695652173911</c:v>
                </c:pt>
                <c:pt idx="2">
                  <c:v>3.1739130434782608</c:v>
                </c:pt>
                <c:pt idx="3">
                  <c:v>3.5217391304347827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1074096"/>
        <c:axId val="671071744"/>
      </c:radarChart>
      <c:catAx>
        <c:axId val="671074096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671071744"/>
        <c:crosses val="autoZero"/>
        <c:auto val="1"/>
        <c:lblAlgn val="ctr"/>
        <c:lblOffset val="100"/>
        <c:noMultiLvlLbl val="0"/>
      </c:catAx>
      <c:valAx>
        <c:axId val="671071744"/>
        <c:scaling>
          <c:orientation val="minMax"/>
          <c:max val="4"/>
          <c:min val="1"/>
        </c:scaling>
        <c:delete val="0"/>
        <c:axPos val="l"/>
        <c:majorGridlines/>
        <c:numFmt formatCode="0.00__" sourceLinked="1"/>
        <c:majorTickMark val="cross"/>
        <c:minorTickMark val="none"/>
        <c:tickLblPos val="nextTo"/>
        <c:crossAx val="671074096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6964722886106105"/>
          <c:y val="0.52349077864728411"/>
          <c:w val="0.23963883647444548"/>
          <c:h val="0.17277918822303084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55" l="0.70000000000000062" r="0.70000000000000062" t="0.75000000000000555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78871391076114"/>
          <c:y val="0.10193117525891969"/>
          <c:w val="0.50218153980752356"/>
          <c:h val="0.83660600840040866"/>
        </c:manualLayout>
      </c:layout>
      <c:radarChart>
        <c:radarStyle val="marker"/>
        <c:varyColors val="0"/>
        <c:ser>
          <c:idx val="2"/>
          <c:order val="0"/>
          <c:tx>
            <c:strRef>
              <c:f>'Jfr 2014-2016'!$S$5</c:f>
              <c:strCache>
                <c:ptCount val="1"/>
                <c:pt idx="0">
                  <c:v>2014 Björnkärrsskolan, åk 2-3</c:v>
                </c:pt>
              </c:strCache>
            </c:strRef>
          </c:tx>
          <c:spPr>
            <a:ln w="25400">
              <a:solidFill>
                <a:schemeClr val="bg1">
                  <a:lumMod val="50000"/>
                </a:schemeClr>
              </a:solidFill>
            </a:ln>
          </c:spPr>
          <c:marker>
            <c:spPr>
              <a:solidFill>
                <a:schemeClr val="tx1">
                  <a:lumMod val="85000"/>
                  <a:lumOff val="15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marker>
          <c:val>
            <c:numRef>
              <c:f>'Jfr 2014-2016'!$S$6:$S$12</c:f>
              <c:numCache>
                <c:formatCode>General</c:formatCode>
                <c:ptCount val="7"/>
                <c:pt idx="0">
                  <c:v>3.5616438356164384</c:v>
                </c:pt>
                <c:pt idx="1">
                  <c:v>3.6119402985074629</c:v>
                </c:pt>
                <c:pt idx="2">
                  <c:v>3.40625</c:v>
                </c:pt>
                <c:pt idx="3">
                  <c:v>3.1014492753623188</c:v>
                </c:pt>
                <c:pt idx="4">
                  <c:v>3.5774647887323945</c:v>
                </c:pt>
                <c:pt idx="5">
                  <c:v>3.4920634920634921</c:v>
                </c:pt>
                <c:pt idx="6">
                  <c:v>3.192982456140351</c:v>
                </c:pt>
              </c:numCache>
            </c:numRef>
          </c:val>
        </c:ser>
        <c:ser>
          <c:idx val="1"/>
          <c:order val="1"/>
          <c:tx>
            <c:strRef>
              <c:f>'Jfr 2014-2016'!$R$5</c:f>
              <c:strCache>
                <c:ptCount val="1"/>
                <c:pt idx="0">
                  <c:v>2015 Björnkärrsskolan, åk 2-3</c:v>
                </c:pt>
              </c:strCache>
            </c:strRef>
          </c:tx>
          <c:spPr>
            <a:ln w="19050">
              <a:solidFill>
                <a:srgbClr val="0000FF"/>
              </a:solidFill>
            </a:ln>
          </c:spPr>
          <c:marker>
            <c:symbol val="square"/>
            <c:size val="4"/>
            <c:spPr>
              <a:solidFill>
                <a:srgbClr val="9696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'Jfr 2014-2016'!$R$6:$R$12</c:f>
              <c:numCache>
                <c:formatCode>General</c:formatCode>
                <c:ptCount val="7"/>
                <c:pt idx="0">
                  <c:v>3.5384615384615383</c:v>
                </c:pt>
                <c:pt idx="1">
                  <c:v>3.4117647058823528</c:v>
                </c:pt>
                <c:pt idx="2">
                  <c:v>3.5593220338983049</c:v>
                </c:pt>
                <c:pt idx="3">
                  <c:v>3.0754716981132075</c:v>
                </c:pt>
                <c:pt idx="4">
                  <c:v>3.4406779661016951</c:v>
                </c:pt>
                <c:pt idx="5">
                  <c:v>3.6666666666666665</c:v>
                </c:pt>
                <c:pt idx="6">
                  <c:v>3.3653846153846154</c:v>
                </c:pt>
              </c:numCache>
            </c:numRef>
          </c:val>
        </c:ser>
        <c:ser>
          <c:idx val="0"/>
          <c:order val="2"/>
          <c:tx>
            <c:strRef>
              <c:f>'Jfr 2014-2016'!$Q$5</c:f>
              <c:strCache>
                <c:ptCount val="1"/>
                <c:pt idx="0">
                  <c:v>2016 Björnkärrsskolan, åk 2-3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'Jfr 2014-2016'!$A$6:$A$12</c:f>
              <c:strCache>
                <c:ptCount val="7"/>
                <c:pt idx="0">
                  <c:v>a1</c:v>
                </c:pt>
                <c:pt idx="1">
                  <c:v>a2</c:v>
                </c:pt>
                <c:pt idx="2">
                  <c:v>a3</c:v>
                </c:pt>
                <c:pt idx="3">
                  <c:v>a4</c:v>
                </c:pt>
                <c:pt idx="4">
                  <c:v>a5</c:v>
                </c:pt>
                <c:pt idx="5">
                  <c:v>a6</c:v>
                </c:pt>
                <c:pt idx="6">
                  <c:v>a7</c:v>
                </c:pt>
              </c:strCache>
            </c:strRef>
          </c:cat>
          <c:val>
            <c:numRef>
              <c:f>'Jfr 2014-2016'!$Q$6:$Q$12</c:f>
              <c:numCache>
                <c:formatCode>0.00__</c:formatCode>
                <c:ptCount val="7"/>
                <c:pt idx="0">
                  <c:v>3.6041666666666665</c:v>
                </c:pt>
                <c:pt idx="1">
                  <c:v>3.6041666666666665</c:v>
                </c:pt>
                <c:pt idx="2">
                  <c:v>3.5208333333333335</c:v>
                </c:pt>
                <c:pt idx="3">
                  <c:v>3.2978723404255321</c:v>
                </c:pt>
                <c:pt idx="4">
                  <c:v>3.4893617021276597</c:v>
                </c:pt>
                <c:pt idx="5">
                  <c:v>3.625</c:v>
                </c:pt>
                <c:pt idx="6">
                  <c:v>3.5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2530400"/>
        <c:axId val="702530792"/>
      </c:radarChart>
      <c:catAx>
        <c:axId val="702530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702530792"/>
        <c:crosses val="autoZero"/>
        <c:auto val="1"/>
        <c:lblAlgn val="ctr"/>
        <c:lblOffset val="100"/>
        <c:noMultiLvlLbl val="0"/>
      </c:catAx>
      <c:valAx>
        <c:axId val="702530792"/>
        <c:scaling>
          <c:orientation val="minMax"/>
          <c:max val="4"/>
          <c:min val="1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702530400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65140263413116695"/>
          <c:y val="0.47873651700619219"/>
          <c:w val="0.34162540967620186"/>
          <c:h val="0.47017706184254426"/>
        </c:manualLayout>
      </c:layout>
      <c:overlay val="0"/>
    </c:legend>
    <c:plotVisOnly val="1"/>
    <c:dispBlanksAs val="gap"/>
    <c:showDLblsOverMax val="0"/>
  </c:chart>
  <c:spPr>
    <a:ln>
      <a:solidFill>
        <a:schemeClr val="bg1">
          <a:lumMod val="50000"/>
        </a:schemeClr>
      </a:solidFill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78871391076114"/>
          <c:y val="0.10193117525891975"/>
          <c:w val="0.49384820647419081"/>
          <c:h val="0.82272314695682935"/>
        </c:manualLayout>
      </c:layout>
      <c:radarChart>
        <c:radarStyle val="marker"/>
        <c:varyColors val="0"/>
        <c:ser>
          <c:idx val="2"/>
          <c:order val="0"/>
          <c:tx>
            <c:strRef>
              <c:f>'Jfr 2014-2016'!$S$5</c:f>
              <c:strCache>
                <c:ptCount val="1"/>
                <c:pt idx="0">
                  <c:v>2014 Björnkärrsskolan, åk 2-3</c:v>
                </c:pt>
              </c:strCache>
            </c:strRef>
          </c:tx>
          <c:spPr>
            <a:ln w="25400" cap="sq">
              <a:solidFill>
                <a:schemeClr val="bg1">
                  <a:lumMod val="50000"/>
                </a:schemeClr>
              </a:solidFill>
            </a:ln>
          </c:spPr>
          <c:marker>
            <c:symbol val="triangle"/>
            <c:size val="7"/>
            <c:spPr>
              <a:solidFill>
                <a:schemeClr val="tx1">
                  <a:lumMod val="85000"/>
                  <a:lumOff val="15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marker>
          <c:dPt>
            <c:idx val="8"/>
            <c:bubble3D val="0"/>
            <c:spPr>
              <a:ln w="25400" cap="sq">
                <a:noFill/>
              </a:ln>
            </c:spPr>
          </c:dPt>
          <c:val>
            <c:numRef>
              <c:f>'Jfr 2014-2016'!$S$24:$S$33</c:f>
              <c:numCache>
                <c:formatCode>General</c:formatCode>
                <c:ptCount val="10"/>
                <c:pt idx="0">
                  <c:v>3.4339622641509435</c:v>
                </c:pt>
                <c:pt idx="1">
                  <c:v>3.661290322580645</c:v>
                </c:pt>
                <c:pt idx="2">
                  <c:v>3.5652173913043477</c:v>
                </c:pt>
                <c:pt idx="3">
                  <c:v>3.2916666666666665</c:v>
                </c:pt>
                <c:pt idx="4">
                  <c:v>3.7534246575342465</c:v>
                </c:pt>
                <c:pt idx="5">
                  <c:v>3.4761904761904763</c:v>
                </c:pt>
                <c:pt idx="6">
                  <c:v>3.6825396825396823</c:v>
                </c:pt>
                <c:pt idx="8">
                  <c:v>3.2794117647058822</c:v>
                </c:pt>
                <c:pt idx="9">
                  <c:v>3.393939393939394</c:v>
                </c:pt>
              </c:numCache>
            </c:numRef>
          </c:val>
        </c:ser>
        <c:ser>
          <c:idx val="1"/>
          <c:order val="1"/>
          <c:tx>
            <c:strRef>
              <c:f>'Jfr 2014-2016'!$R$5</c:f>
              <c:strCache>
                <c:ptCount val="1"/>
                <c:pt idx="0">
                  <c:v>2015 Björnkärrsskolan, åk 2-3</c:v>
                </c:pt>
              </c:strCache>
            </c:strRef>
          </c:tx>
          <c:spPr>
            <a:ln w="19050">
              <a:solidFill>
                <a:srgbClr val="0000FF"/>
              </a:solidFill>
            </a:ln>
          </c:spPr>
          <c:marker>
            <c:symbol val="square"/>
            <c:size val="4"/>
            <c:spPr>
              <a:solidFill>
                <a:srgbClr val="9696FF"/>
              </a:solidFill>
              <a:ln>
                <a:solidFill>
                  <a:srgbClr val="0000FF"/>
                </a:solidFill>
              </a:ln>
            </c:spPr>
          </c:marker>
          <c:dPt>
            <c:idx val="7"/>
            <c:bubble3D val="0"/>
          </c:dPt>
          <c:dPt>
            <c:idx val="8"/>
            <c:bubble3D val="0"/>
          </c:dPt>
          <c:val>
            <c:numRef>
              <c:f>'Jfr 2014-2016'!$R$24:$R$33</c:f>
              <c:numCache>
                <c:formatCode>General</c:formatCode>
                <c:ptCount val="10"/>
                <c:pt idx="0">
                  <c:v>3.6557377049180326</c:v>
                </c:pt>
                <c:pt idx="1">
                  <c:v>3.8490566037735849</c:v>
                </c:pt>
                <c:pt idx="2">
                  <c:v>3.5423728813559321</c:v>
                </c:pt>
                <c:pt idx="3">
                  <c:v>3.4210526315789473</c:v>
                </c:pt>
                <c:pt idx="4">
                  <c:v>3.6875</c:v>
                </c:pt>
                <c:pt idx="5">
                  <c:v>3.6271186440677967</c:v>
                </c:pt>
                <c:pt idx="6">
                  <c:v>3.7936507936507935</c:v>
                </c:pt>
                <c:pt idx="7">
                  <c:v>3.7419354838709675</c:v>
                </c:pt>
                <c:pt idx="8">
                  <c:v>3.3114754098360657</c:v>
                </c:pt>
                <c:pt idx="9">
                  <c:v>3.3207547169811322</c:v>
                </c:pt>
              </c:numCache>
            </c:numRef>
          </c:val>
        </c:ser>
        <c:ser>
          <c:idx val="0"/>
          <c:order val="2"/>
          <c:tx>
            <c:strRef>
              <c:f>'Jfr 2014-2016'!$Q$5</c:f>
              <c:strCache>
                <c:ptCount val="1"/>
                <c:pt idx="0">
                  <c:v>2016 Björnkärrsskolan, åk 2-3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'Jfr 2014-2016'!$A$24:$A$33</c:f>
              <c:strCache>
                <c:ptCount val="10"/>
                <c:pt idx="0">
                  <c:v>b1</c:v>
                </c:pt>
                <c:pt idx="1">
                  <c:v>b2</c:v>
                </c:pt>
                <c:pt idx="2">
                  <c:v>b3</c:v>
                </c:pt>
                <c:pt idx="3">
                  <c:v>b4</c:v>
                </c:pt>
                <c:pt idx="4">
                  <c:v>b5</c:v>
                </c:pt>
                <c:pt idx="5">
                  <c:v>b6</c:v>
                </c:pt>
                <c:pt idx="6">
                  <c:v>b7</c:v>
                </c:pt>
                <c:pt idx="7">
                  <c:v>b8</c:v>
                </c:pt>
                <c:pt idx="8">
                  <c:v>b9</c:v>
                </c:pt>
                <c:pt idx="9">
                  <c:v>b10</c:v>
                </c:pt>
              </c:strCache>
            </c:strRef>
          </c:cat>
          <c:val>
            <c:numRef>
              <c:f>'Jfr 2014-2016'!$Q$24:$Q$33</c:f>
              <c:numCache>
                <c:formatCode>0.00__</c:formatCode>
                <c:ptCount val="10"/>
                <c:pt idx="0">
                  <c:v>3.7083333333333335</c:v>
                </c:pt>
                <c:pt idx="1">
                  <c:v>3.9565217391304346</c:v>
                </c:pt>
                <c:pt idx="2">
                  <c:v>3.6666666666666665</c:v>
                </c:pt>
                <c:pt idx="3">
                  <c:v>3.5833333333333335</c:v>
                </c:pt>
                <c:pt idx="4">
                  <c:v>3.625</c:v>
                </c:pt>
                <c:pt idx="5">
                  <c:v>3.4782608695652173</c:v>
                </c:pt>
                <c:pt idx="6">
                  <c:v>3.625</c:v>
                </c:pt>
                <c:pt idx="7">
                  <c:v>3.6136363636363638</c:v>
                </c:pt>
                <c:pt idx="8">
                  <c:v>3.4468085106382977</c:v>
                </c:pt>
                <c:pt idx="9">
                  <c:v>3.4347826086956523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2534320"/>
        <c:axId val="702535104"/>
      </c:radarChart>
      <c:catAx>
        <c:axId val="70253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702535104"/>
        <c:crosses val="autoZero"/>
        <c:auto val="1"/>
        <c:lblAlgn val="ctr"/>
        <c:lblOffset val="100"/>
        <c:noMultiLvlLbl val="0"/>
      </c:catAx>
      <c:valAx>
        <c:axId val="702535104"/>
        <c:scaling>
          <c:orientation val="minMax"/>
          <c:max val="4"/>
          <c:min val="1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702534320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66804778033125378"/>
          <c:y val="0.51783318726723448"/>
          <c:w val="0.33195221966874622"/>
          <c:h val="0.38591688998770712"/>
        </c:manualLayout>
      </c:layout>
      <c:overlay val="0"/>
    </c:legend>
    <c:plotVisOnly val="0"/>
    <c:dispBlanksAs val="span"/>
    <c:showDLblsOverMax val="0"/>
  </c:chart>
  <c:spPr>
    <a:ln>
      <a:solidFill>
        <a:schemeClr val="tx1">
          <a:lumMod val="50000"/>
          <a:lumOff val="50000"/>
        </a:schemeClr>
      </a:solidFill>
    </a:ln>
  </c:spPr>
  <c:printSettings>
    <c:headerFooter/>
    <c:pageMargins b="0.75000000000000244" l="0.70000000000000062" r="0.70000000000000062" t="0.75000000000000244" header="0.30000000000000032" footer="0.30000000000000032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78871391076114"/>
          <c:y val="0.10193117525891982"/>
          <c:w val="0.49384820647419081"/>
          <c:h val="0.82272314695682935"/>
        </c:manualLayout>
      </c:layout>
      <c:radarChart>
        <c:radarStyle val="marker"/>
        <c:varyColors val="0"/>
        <c:ser>
          <c:idx val="2"/>
          <c:order val="0"/>
          <c:tx>
            <c:strRef>
              <c:f>'Jfr 2014-2016'!$S$5</c:f>
              <c:strCache>
                <c:ptCount val="1"/>
                <c:pt idx="0">
                  <c:v>2014 Björnkärrsskolan, åk 2-3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pPr>
              <a:solidFill>
                <a:schemeClr val="tx1">
                  <a:lumMod val="85000"/>
                  <a:lumOff val="15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marker>
          <c:dPt>
            <c:idx val="2"/>
            <c:bubble3D val="0"/>
            <c:spPr>
              <a:ln w="25400">
                <a:solidFill>
                  <a:schemeClr val="bg1">
                    <a:lumMod val="50000"/>
                  </a:schemeClr>
                </a:solidFill>
              </a:ln>
            </c:spPr>
          </c:dPt>
          <c:val>
            <c:numRef>
              <c:f>'Jfr 2014-2016'!$S$48:$S$52</c:f>
              <c:numCache>
                <c:formatCode>General</c:formatCode>
                <c:ptCount val="5"/>
                <c:pt idx="0">
                  <c:v>3.5606060606060606</c:v>
                </c:pt>
                <c:pt idx="1">
                  <c:v>2.5084745762711864</c:v>
                </c:pt>
                <c:pt idx="2">
                  <c:v>2.9074074074074074</c:v>
                </c:pt>
                <c:pt idx="3">
                  <c:v>2.8181818181818183</c:v>
                </c:pt>
                <c:pt idx="4">
                  <c:v>2.9333333333333331</c:v>
                </c:pt>
              </c:numCache>
            </c:numRef>
          </c:val>
        </c:ser>
        <c:ser>
          <c:idx val="1"/>
          <c:order val="1"/>
          <c:tx>
            <c:strRef>
              <c:f>'Jfr 2014-2016'!$R$5</c:f>
              <c:strCache>
                <c:ptCount val="1"/>
                <c:pt idx="0">
                  <c:v>2015 Björnkärrsskolan, åk 2-3</c:v>
                </c:pt>
              </c:strCache>
            </c:strRef>
          </c:tx>
          <c:spPr>
            <a:ln w="19050">
              <a:solidFill>
                <a:srgbClr val="0000FF"/>
              </a:solidFill>
            </a:ln>
          </c:spPr>
          <c:marker>
            <c:symbol val="square"/>
            <c:size val="4"/>
            <c:spPr>
              <a:solidFill>
                <a:srgbClr val="9696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'Jfr 2014-2016'!$R$48:$R$52</c:f>
              <c:numCache>
                <c:formatCode>General</c:formatCode>
                <c:ptCount val="5"/>
                <c:pt idx="0">
                  <c:v>3.5087719298245612</c:v>
                </c:pt>
                <c:pt idx="1">
                  <c:v>2.9607843137254903</c:v>
                </c:pt>
                <c:pt idx="2">
                  <c:v>3.3454545454545452</c:v>
                </c:pt>
                <c:pt idx="3">
                  <c:v>3.25</c:v>
                </c:pt>
                <c:pt idx="4">
                  <c:v>3.2222222222222223</c:v>
                </c:pt>
              </c:numCache>
            </c:numRef>
          </c:val>
        </c:ser>
        <c:ser>
          <c:idx val="0"/>
          <c:order val="2"/>
          <c:tx>
            <c:strRef>
              <c:f>'Jfr 2014-2016'!$Q$5</c:f>
              <c:strCache>
                <c:ptCount val="1"/>
                <c:pt idx="0">
                  <c:v>2016 Björnkärrsskolan, åk 2-3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'Jfr 2014-2016'!$A$48:$A$52</c:f>
              <c:strCache>
                <c:ptCount val="5"/>
                <c:pt idx="0">
                  <c:v>c1</c:v>
                </c:pt>
                <c:pt idx="1">
                  <c:v>c2</c:v>
                </c:pt>
                <c:pt idx="2">
                  <c:v>c3</c:v>
                </c:pt>
                <c:pt idx="3">
                  <c:v>c4</c:v>
                </c:pt>
                <c:pt idx="4">
                  <c:v>c5</c:v>
                </c:pt>
              </c:strCache>
            </c:strRef>
          </c:cat>
          <c:val>
            <c:numRef>
              <c:f>'Jfr 2014-2016'!$Q$48:$Q$52</c:f>
              <c:numCache>
                <c:formatCode>0.00__</c:formatCode>
                <c:ptCount val="5"/>
                <c:pt idx="0">
                  <c:v>3.7291666666666665</c:v>
                </c:pt>
                <c:pt idx="1">
                  <c:v>3.2708333333333335</c:v>
                </c:pt>
                <c:pt idx="2">
                  <c:v>3.3829787234042552</c:v>
                </c:pt>
                <c:pt idx="3">
                  <c:v>3.4583333333333335</c:v>
                </c:pt>
                <c:pt idx="4">
                  <c:v>3.4583333333333335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2534712"/>
        <c:axId val="676175176"/>
      </c:radarChart>
      <c:catAx>
        <c:axId val="702534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676175176"/>
        <c:crosses val="autoZero"/>
        <c:auto val="1"/>
        <c:lblAlgn val="ctr"/>
        <c:lblOffset val="100"/>
        <c:noMultiLvlLbl val="0"/>
      </c:catAx>
      <c:valAx>
        <c:axId val="676175176"/>
        <c:scaling>
          <c:orientation val="minMax"/>
          <c:max val="4"/>
          <c:min val="1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702534712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66528105071241161"/>
          <c:y val="0.49450081711484295"/>
          <c:w val="0.33471894928758888"/>
          <c:h val="0.41608036926418679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78871391076114"/>
          <c:y val="0.1019311752589199"/>
          <c:w val="0.49384820647419081"/>
          <c:h val="0.82272314695682935"/>
        </c:manualLayout>
      </c:layout>
      <c:radarChart>
        <c:radarStyle val="marker"/>
        <c:varyColors val="0"/>
        <c:ser>
          <c:idx val="2"/>
          <c:order val="0"/>
          <c:tx>
            <c:strRef>
              <c:f>'Jfr 2014-2016'!$S$5</c:f>
              <c:strCache>
                <c:ptCount val="1"/>
                <c:pt idx="0">
                  <c:v>2014 Björnkärrsskolan, åk 2-3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pPr>
              <a:solidFill>
                <a:schemeClr val="tx1">
                  <a:lumMod val="85000"/>
                  <a:lumOff val="15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marker>
          <c:val>
            <c:numRef>
              <c:f>'Jfr 2014-2016'!$S$68:$S$71</c:f>
              <c:numCache>
                <c:formatCode>General</c:formatCode>
                <c:ptCount val="4"/>
                <c:pt idx="0">
                  <c:v>3.3970588235294117</c:v>
                </c:pt>
                <c:pt idx="1">
                  <c:v>3.507042253521127</c:v>
                </c:pt>
                <c:pt idx="2">
                  <c:v>3.1388888888888888</c:v>
                </c:pt>
                <c:pt idx="3">
                  <c:v>3.4459459459459461</c:v>
                </c:pt>
              </c:numCache>
            </c:numRef>
          </c:val>
        </c:ser>
        <c:ser>
          <c:idx val="1"/>
          <c:order val="1"/>
          <c:tx>
            <c:strRef>
              <c:f>'Jfr 2014-2016'!$R$5</c:f>
              <c:strCache>
                <c:ptCount val="1"/>
                <c:pt idx="0">
                  <c:v>2015 Björnkärrsskolan, åk 2-3</c:v>
                </c:pt>
              </c:strCache>
            </c:strRef>
          </c:tx>
          <c:spPr>
            <a:ln w="19050">
              <a:solidFill>
                <a:srgbClr val="0000FF"/>
              </a:solidFill>
            </a:ln>
          </c:spPr>
          <c:marker>
            <c:symbol val="square"/>
            <c:size val="4"/>
            <c:spPr>
              <a:solidFill>
                <a:srgbClr val="9696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'Jfr 2014-2016'!$R$68:$R$71</c:f>
              <c:numCache>
                <c:formatCode>0.00__</c:formatCode>
                <c:ptCount val="4"/>
                <c:pt idx="0">
                  <c:v>3.5833333333333335</c:v>
                </c:pt>
                <c:pt idx="1">
                  <c:v>3.3870967741935485</c:v>
                </c:pt>
                <c:pt idx="2">
                  <c:v>3.015625</c:v>
                </c:pt>
                <c:pt idx="3">
                  <c:v>3.1639344262295084</c:v>
                </c:pt>
              </c:numCache>
            </c:numRef>
          </c:val>
        </c:ser>
        <c:ser>
          <c:idx val="0"/>
          <c:order val="2"/>
          <c:tx>
            <c:strRef>
              <c:f>'Jfr 2014-2016'!$Q$5</c:f>
              <c:strCache>
                <c:ptCount val="1"/>
                <c:pt idx="0">
                  <c:v>2016 Björnkärrsskolan, åk 2-3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'Jfr 2014-2016'!$A$68:$A$71</c:f>
              <c:strCache>
                <c:ptCount val="4"/>
                <c:pt idx="0">
                  <c:v>d1</c:v>
                </c:pt>
                <c:pt idx="1">
                  <c:v>d2</c:v>
                </c:pt>
                <c:pt idx="2">
                  <c:v>d3</c:v>
                </c:pt>
                <c:pt idx="3">
                  <c:v>d4</c:v>
                </c:pt>
              </c:strCache>
            </c:strRef>
          </c:cat>
          <c:val>
            <c:numRef>
              <c:f>'Jfr 2014-2016'!$Q$68:$Q$71</c:f>
              <c:numCache>
                <c:formatCode>0.00__</c:formatCode>
                <c:ptCount val="4"/>
                <c:pt idx="0">
                  <c:v>3.5416666666666665</c:v>
                </c:pt>
                <c:pt idx="1">
                  <c:v>3.375</c:v>
                </c:pt>
                <c:pt idx="2">
                  <c:v>3.0208333333333335</c:v>
                </c:pt>
                <c:pt idx="3">
                  <c:v>3.4791666666666665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6171648"/>
        <c:axId val="676172432"/>
      </c:radarChart>
      <c:catAx>
        <c:axId val="67617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676172432"/>
        <c:crosses val="autoZero"/>
        <c:auto val="1"/>
        <c:lblAlgn val="ctr"/>
        <c:lblOffset val="100"/>
        <c:noMultiLvlLbl val="0"/>
      </c:catAx>
      <c:valAx>
        <c:axId val="676172432"/>
        <c:scaling>
          <c:orientation val="minMax"/>
          <c:max val="4"/>
          <c:min val="1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676171648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65421413223704028"/>
          <c:y val="0.48063217438810962"/>
          <c:w val="0.33748567890643166"/>
          <c:h val="0.39075954673554464"/>
        </c:manualLayout>
      </c:layout>
      <c:overlay val="0"/>
      <c:spPr>
        <a:ln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899804265134696E-2"/>
          <c:y val="8.4561056986520763E-2"/>
          <c:w val="0.50218153980752356"/>
          <c:h val="0.83660600840040888"/>
        </c:manualLayout>
      </c:layout>
      <c:radarChart>
        <c:radarStyle val="marker"/>
        <c:varyColors val="0"/>
        <c:ser>
          <c:idx val="2"/>
          <c:order val="0"/>
          <c:tx>
            <c:strRef>
              <c:f>'Jfr 2014-2016'!$S$5</c:f>
              <c:strCache>
                <c:ptCount val="1"/>
                <c:pt idx="0">
                  <c:v>2014 Björnkärrsskolan, åk 2-3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pPr>
              <a:solidFill>
                <a:schemeClr val="tx1">
                  <a:lumMod val="85000"/>
                  <a:lumOff val="15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marker>
          <c:val>
            <c:numRef>
              <c:f>'Jfr 2014-2016'!$S$98:$S$109</c:f>
              <c:numCache>
                <c:formatCode>0.00__</c:formatCode>
                <c:ptCount val="12"/>
                <c:pt idx="0">
                  <c:v>3.5510204081632653</c:v>
                </c:pt>
                <c:pt idx="1">
                  <c:v>3.46</c:v>
                </c:pt>
                <c:pt idx="2">
                  <c:v>3.489795918367347</c:v>
                </c:pt>
                <c:pt idx="3">
                  <c:v>3.5306122448979593</c:v>
                </c:pt>
                <c:pt idx="4">
                  <c:v>3.2444444444444445</c:v>
                </c:pt>
                <c:pt idx="5">
                  <c:v>3.4285714285714284</c:v>
                </c:pt>
                <c:pt idx="6">
                  <c:v>3.6538461538461537</c:v>
                </c:pt>
                <c:pt idx="7">
                  <c:v>3.5384615384615383</c:v>
                </c:pt>
                <c:pt idx="8">
                  <c:v>3.0681818181818183</c:v>
                </c:pt>
                <c:pt idx="9">
                  <c:v>2.6818181818181817</c:v>
                </c:pt>
                <c:pt idx="10">
                  <c:v>2.8611111111111112</c:v>
                </c:pt>
                <c:pt idx="11">
                  <c:v>3.607843137254902</c:v>
                </c:pt>
              </c:numCache>
            </c:numRef>
          </c:val>
        </c:ser>
        <c:ser>
          <c:idx val="1"/>
          <c:order val="1"/>
          <c:tx>
            <c:strRef>
              <c:f>'Jfr 2014-2016'!$R$5</c:f>
              <c:strCache>
                <c:ptCount val="1"/>
                <c:pt idx="0">
                  <c:v>2015 Björnkärrsskolan, åk 2-3</c:v>
                </c:pt>
              </c:strCache>
            </c:strRef>
          </c:tx>
          <c:spPr>
            <a:ln w="19050">
              <a:solidFill>
                <a:srgbClr val="0000FF"/>
              </a:solidFill>
            </a:ln>
          </c:spPr>
          <c:marker>
            <c:symbol val="square"/>
            <c:size val="4"/>
            <c:spPr>
              <a:solidFill>
                <a:srgbClr val="9696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'Jfr 2014-2016'!$R$98:$R$109</c:f>
              <c:numCache>
                <c:formatCode>0.00__</c:formatCode>
                <c:ptCount val="12"/>
                <c:pt idx="0">
                  <c:v>3.2307692307692308</c:v>
                </c:pt>
                <c:pt idx="1">
                  <c:v>3.5945945945945947</c:v>
                </c:pt>
                <c:pt idx="2">
                  <c:v>3.5588235294117645</c:v>
                </c:pt>
                <c:pt idx="3">
                  <c:v>3.7105263157894739</c:v>
                </c:pt>
                <c:pt idx="4">
                  <c:v>3.4166666666666665</c:v>
                </c:pt>
                <c:pt idx="5">
                  <c:v>3.7027027027027026</c:v>
                </c:pt>
                <c:pt idx="6">
                  <c:v>3.7692307692307692</c:v>
                </c:pt>
                <c:pt idx="7">
                  <c:v>3.5263157894736841</c:v>
                </c:pt>
                <c:pt idx="8">
                  <c:v>3.4117647058823528</c:v>
                </c:pt>
                <c:pt idx="9">
                  <c:v>3.2727272727272729</c:v>
                </c:pt>
                <c:pt idx="10">
                  <c:v>3.6071428571428572</c:v>
                </c:pt>
                <c:pt idx="11">
                  <c:v>3.7222222222222223</c:v>
                </c:pt>
              </c:numCache>
            </c:numRef>
          </c:val>
        </c:ser>
        <c:ser>
          <c:idx val="0"/>
          <c:order val="2"/>
          <c:tx>
            <c:strRef>
              <c:f>'Jfr 2014-2016'!$Q$5</c:f>
              <c:strCache>
                <c:ptCount val="1"/>
                <c:pt idx="0">
                  <c:v>2016 Björnkärrsskolan, åk 2-3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'Jfr 2014-2016'!$A$98:$A$109</c:f>
              <c:strCache>
                <c:ptCount val="12"/>
                <c:pt idx="0">
                  <c:v>F1</c:v>
                </c:pt>
                <c:pt idx="1">
                  <c:v>F2</c:v>
                </c:pt>
                <c:pt idx="2">
                  <c:v>F3</c:v>
                </c:pt>
                <c:pt idx="3">
                  <c:v>F4</c:v>
                </c:pt>
                <c:pt idx="4">
                  <c:v>F5</c:v>
                </c:pt>
                <c:pt idx="5">
                  <c:v>F6</c:v>
                </c:pt>
                <c:pt idx="6">
                  <c:v>F7</c:v>
                </c:pt>
                <c:pt idx="7">
                  <c:v>F8</c:v>
                </c:pt>
                <c:pt idx="8">
                  <c:v>F9</c:v>
                </c:pt>
                <c:pt idx="9">
                  <c:v>F10</c:v>
                </c:pt>
                <c:pt idx="10">
                  <c:v>F11</c:v>
                </c:pt>
                <c:pt idx="11">
                  <c:v>F12</c:v>
                </c:pt>
              </c:strCache>
            </c:strRef>
          </c:cat>
          <c:val>
            <c:numRef>
              <c:f>'Jfr 2014-2016'!$Q$98:$Q$109</c:f>
              <c:numCache>
                <c:formatCode>0.00__</c:formatCode>
                <c:ptCount val="12"/>
                <c:pt idx="0">
                  <c:v>3.6764705882352939</c:v>
                </c:pt>
                <c:pt idx="1">
                  <c:v>3.7352941176470589</c:v>
                </c:pt>
                <c:pt idx="2">
                  <c:v>3.6764705882352939</c:v>
                </c:pt>
                <c:pt idx="3">
                  <c:v>3.7941176470588234</c:v>
                </c:pt>
                <c:pt idx="4">
                  <c:v>3.6176470588235294</c:v>
                </c:pt>
                <c:pt idx="5">
                  <c:v>3.7647058823529411</c:v>
                </c:pt>
                <c:pt idx="6">
                  <c:v>3.7352941176470589</c:v>
                </c:pt>
                <c:pt idx="7">
                  <c:v>3.7058823529411766</c:v>
                </c:pt>
                <c:pt idx="8">
                  <c:v>3.7058823529411766</c:v>
                </c:pt>
                <c:pt idx="9">
                  <c:v>3.6764705882352939</c:v>
                </c:pt>
                <c:pt idx="10">
                  <c:v>3.8181818181818183</c:v>
                </c:pt>
                <c:pt idx="11">
                  <c:v>3.7647058823529411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6172040"/>
        <c:axId val="676173216"/>
      </c:radarChart>
      <c:catAx>
        <c:axId val="676172040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676173216"/>
        <c:crosses val="autoZero"/>
        <c:auto val="1"/>
        <c:lblAlgn val="ctr"/>
        <c:lblOffset val="100"/>
        <c:noMultiLvlLbl val="0"/>
      </c:catAx>
      <c:valAx>
        <c:axId val="676173216"/>
        <c:scaling>
          <c:orientation val="minMax"/>
          <c:max val="4"/>
          <c:min val="1"/>
        </c:scaling>
        <c:delete val="0"/>
        <c:axPos val="l"/>
        <c:majorGridlines/>
        <c:numFmt formatCode="0.00__" sourceLinked="1"/>
        <c:majorTickMark val="cross"/>
        <c:minorTickMark val="none"/>
        <c:tickLblPos val="nextTo"/>
        <c:crossAx val="676172040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66528105071241161"/>
          <c:y val="0.42308856506861969"/>
          <c:w val="0.33471894928758888"/>
          <c:h val="0.39144615170829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78871391076114"/>
          <c:y val="0.10193117525891969"/>
          <c:w val="0.49384820647419081"/>
          <c:h val="0.82272314695682935"/>
        </c:manualLayout>
      </c:layout>
      <c:radarChart>
        <c:radarStyle val="marker"/>
        <c:varyColors val="0"/>
        <c:ser>
          <c:idx val="1"/>
          <c:order val="0"/>
          <c:tx>
            <c:strRef>
              <c:f>Alla!$R$3</c:f>
              <c:strCache>
                <c:ptCount val="1"/>
                <c:pt idx="0">
                  <c:v>Alla skolor, åk 2-3</c:v>
                </c:pt>
              </c:strCache>
            </c:strRef>
          </c:tx>
          <c:spPr>
            <a:ln w="19050">
              <a:solidFill>
                <a:srgbClr val="0000FF"/>
              </a:solidFill>
            </a:ln>
          </c:spPr>
          <c:marker>
            <c:symbol val="square"/>
            <c:size val="4"/>
            <c:spPr>
              <a:solidFill>
                <a:srgbClr val="9696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Alla!$R$24:$R$33</c:f>
              <c:numCache>
                <c:formatCode>0.00__</c:formatCode>
                <c:ptCount val="10"/>
                <c:pt idx="0">
                  <c:v>3.5743488295417079</c:v>
                </c:pt>
                <c:pt idx="1">
                  <c:v>3.815736381977135</c:v>
                </c:pt>
                <c:pt idx="2">
                  <c:v>3.5724070450097849</c:v>
                </c:pt>
                <c:pt idx="3">
                  <c:v>3.5220613001010439</c:v>
                </c:pt>
                <c:pt idx="4">
                  <c:v>3.7644094488188977</c:v>
                </c:pt>
                <c:pt idx="5">
                  <c:v>3.4960988296488948</c:v>
                </c:pt>
                <c:pt idx="6">
                  <c:v>3.6849901250822912</c:v>
                </c:pt>
                <c:pt idx="7">
                  <c:v>3.4863746119351502</c:v>
                </c:pt>
                <c:pt idx="8">
                  <c:v>3.4714560615779346</c:v>
                </c:pt>
                <c:pt idx="9">
                  <c:v>3.2525154170723791</c:v>
                </c:pt>
              </c:numCache>
            </c:numRef>
          </c:val>
        </c:ser>
        <c:ser>
          <c:idx val="0"/>
          <c:order val="1"/>
          <c:tx>
            <c:strRef>
              <c:f>Alla!$A$1</c:f>
              <c:strCache>
                <c:ptCount val="1"/>
                <c:pt idx="0">
                  <c:v>Björnkärrsskolan, åk 2-3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Alla!$A$24:$A$33</c:f>
              <c:strCache>
                <c:ptCount val="10"/>
                <c:pt idx="0">
                  <c:v>b1</c:v>
                </c:pt>
                <c:pt idx="1">
                  <c:v>b2</c:v>
                </c:pt>
                <c:pt idx="2">
                  <c:v>b3</c:v>
                </c:pt>
                <c:pt idx="3">
                  <c:v>b4</c:v>
                </c:pt>
                <c:pt idx="4">
                  <c:v>b5</c:v>
                </c:pt>
                <c:pt idx="5">
                  <c:v>b6</c:v>
                </c:pt>
                <c:pt idx="6">
                  <c:v>b7</c:v>
                </c:pt>
                <c:pt idx="7">
                  <c:v>b8</c:v>
                </c:pt>
                <c:pt idx="8">
                  <c:v>b9</c:v>
                </c:pt>
                <c:pt idx="9">
                  <c:v>b10</c:v>
                </c:pt>
              </c:strCache>
            </c:strRef>
          </c:cat>
          <c:val>
            <c:numRef>
              <c:f>Alla!$Q$24:$Q$33</c:f>
              <c:numCache>
                <c:formatCode>0.00__</c:formatCode>
                <c:ptCount val="10"/>
                <c:pt idx="0">
                  <c:v>3.7083333333333335</c:v>
                </c:pt>
                <c:pt idx="1">
                  <c:v>3.9565217391304346</c:v>
                </c:pt>
                <c:pt idx="2">
                  <c:v>3.6666666666666665</c:v>
                </c:pt>
                <c:pt idx="3">
                  <c:v>3.5833333333333335</c:v>
                </c:pt>
                <c:pt idx="4">
                  <c:v>3.625</c:v>
                </c:pt>
                <c:pt idx="5">
                  <c:v>3.4782608695652173</c:v>
                </c:pt>
                <c:pt idx="6">
                  <c:v>3.625</c:v>
                </c:pt>
                <c:pt idx="7">
                  <c:v>3.6136363636363638</c:v>
                </c:pt>
                <c:pt idx="8">
                  <c:v>3.4468085106382977</c:v>
                </c:pt>
                <c:pt idx="9">
                  <c:v>3.4347826086956523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8443536"/>
        <c:axId val="388444712"/>
      </c:radarChart>
      <c:catAx>
        <c:axId val="388443536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388444712"/>
        <c:crosses val="autoZero"/>
        <c:auto val="1"/>
        <c:lblAlgn val="ctr"/>
        <c:lblOffset val="100"/>
        <c:noMultiLvlLbl val="0"/>
      </c:catAx>
      <c:valAx>
        <c:axId val="388444712"/>
        <c:scaling>
          <c:orientation val="minMax"/>
          <c:max val="4"/>
          <c:min val="1"/>
        </c:scaling>
        <c:delete val="0"/>
        <c:axPos val="l"/>
        <c:majorGridlines/>
        <c:numFmt formatCode="0.00__" sourceLinked="1"/>
        <c:majorTickMark val="cross"/>
        <c:minorTickMark val="none"/>
        <c:tickLblPos val="nextTo"/>
        <c:crossAx val="388443536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63346605647570497"/>
          <c:y val="0.37080995154528035"/>
          <c:w val="0.34993356581123891"/>
          <c:h val="0.25837975969237709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78871391076114"/>
          <c:y val="0.10193117525891975"/>
          <c:w val="0.49384820647419081"/>
          <c:h val="0.82272314695682935"/>
        </c:manualLayout>
      </c:layout>
      <c:radarChart>
        <c:radarStyle val="marker"/>
        <c:varyColors val="0"/>
        <c:ser>
          <c:idx val="1"/>
          <c:order val="0"/>
          <c:tx>
            <c:strRef>
              <c:f>Alla!$R$3</c:f>
              <c:strCache>
                <c:ptCount val="1"/>
                <c:pt idx="0">
                  <c:v>Alla skolor, åk 2-3</c:v>
                </c:pt>
              </c:strCache>
            </c:strRef>
          </c:tx>
          <c:spPr>
            <a:ln w="19050">
              <a:solidFill>
                <a:srgbClr val="0000FF"/>
              </a:solidFill>
            </a:ln>
          </c:spPr>
          <c:marker>
            <c:symbol val="square"/>
            <c:size val="4"/>
            <c:spPr>
              <a:solidFill>
                <a:srgbClr val="9696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Alla!$R$48:$R$52</c:f>
              <c:numCache>
                <c:formatCode>0.00__</c:formatCode>
                <c:ptCount val="5"/>
                <c:pt idx="0">
                  <c:v>3.6505324298160695</c:v>
                </c:pt>
                <c:pt idx="1">
                  <c:v>3.1385478779375657</c:v>
                </c:pt>
                <c:pt idx="2">
                  <c:v>3.2612801678908707</c:v>
                </c:pt>
                <c:pt idx="3">
                  <c:v>3.2482452899889176</c:v>
                </c:pt>
                <c:pt idx="4">
                  <c:v>3.3491773308958002</c:v>
                </c:pt>
              </c:numCache>
            </c:numRef>
          </c:val>
        </c:ser>
        <c:ser>
          <c:idx val="0"/>
          <c:order val="1"/>
          <c:tx>
            <c:strRef>
              <c:f>Alla!$A$1</c:f>
              <c:strCache>
                <c:ptCount val="1"/>
                <c:pt idx="0">
                  <c:v>Björnkärrsskolan, åk 2-3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Alla!$A$48:$A$52</c:f>
              <c:strCache>
                <c:ptCount val="5"/>
                <c:pt idx="0">
                  <c:v>c1</c:v>
                </c:pt>
                <c:pt idx="1">
                  <c:v>c2</c:v>
                </c:pt>
                <c:pt idx="2">
                  <c:v>c3</c:v>
                </c:pt>
                <c:pt idx="3">
                  <c:v>c4</c:v>
                </c:pt>
                <c:pt idx="4">
                  <c:v>c5</c:v>
                </c:pt>
              </c:strCache>
            </c:strRef>
          </c:cat>
          <c:val>
            <c:numRef>
              <c:f>Alla!$Q$48:$Q$52</c:f>
              <c:numCache>
                <c:formatCode>0.00__</c:formatCode>
                <c:ptCount val="5"/>
                <c:pt idx="0">
                  <c:v>3.7291666666666665</c:v>
                </c:pt>
                <c:pt idx="1">
                  <c:v>3.2708333333333335</c:v>
                </c:pt>
                <c:pt idx="2">
                  <c:v>3.3829787234042552</c:v>
                </c:pt>
                <c:pt idx="3">
                  <c:v>3.4583333333333335</c:v>
                </c:pt>
                <c:pt idx="4">
                  <c:v>3.4583333333333335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8441968"/>
        <c:axId val="388445888"/>
      </c:radarChart>
      <c:catAx>
        <c:axId val="388441968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388445888"/>
        <c:crosses val="autoZero"/>
        <c:auto val="1"/>
        <c:lblAlgn val="ctr"/>
        <c:lblOffset val="100"/>
        <c:noMultiLvlLbl val="0"/>
      </c:catAx>
      <c:valAx>
        <c:axId val="388445888"/>
        <c:scaling>
          <c:orientation val="minMax"/>
          <c:max val="4"/>
          <c:min val="1"/>
        </c:scaling>
        <c:delete val="0"/>
        <c:axPos val="l"/>
        <c:majorGridlines/>
        <c:numFmt formatCode="0.00__" sourceLinked="1"/>
        <c:majorTickMark val="cross"/>
        <c:minorTickMark val="none"/>
        <c:tickLblPos val="nextTo"/>
        <c:crossAx val="388441968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78871391076114"/>
          <c:y val="0.10193117525891982"/>
          <c:w val="0.49384820647419081"/>
          <c:h val="0.82272314695682935"/>
        </c:manualLayout>
      </c:layout>
      <c:radarChart>
        <c:radarStyle val="marker"/>
        <c:varyColors val="0"/>
        <c:ser>
          <c:idx val="1"/>
          <c:order val="0"/>
          <c:tx>
            <c:strRef>
              <c:f>Alla!$R$3</c:f>
              <c:strCache>
                <c:ptCount val="1"/>
                <c:pt idx="0">
                  <c:v>Alla skolor, åk 2-3</c:v>
                </c:pt>
              </c:strCache>
            </c:strRef>
          </c:tx>
          <c:spPr>
            <a:ln w="19050">
              <a:solidFill>
                <a:srgbClr val="0000FF"/>
              </a:solidFill>
            </a:ln>
          </c:spPr>
          <c:marker>
            <c:symbol val="square"/>
            <c:size val="4"/>
            <c:spPr>
              <a:solidFill>
                <a:srgbClr val="9696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Alla!$R$68:$R$71</c:f>
              <c:numCache>
                <c:formatCode>0.00__</c:formatCode>
                <c:ptCount val="4"/>
                <c:pt idx="0">
                  <c:v>3.6277372262773722</c:v>
                </c:pt>
                <c:pt idx="1">
                  <c:v>3.563451776649746</c:v>
                </c:pt>
                <c:pt idx="2">
                  <c:v>3.2633928571428572</c:v>
                </c:pt>
                <c:pt idx="3">
                  <c:v>3.3568438003220611</c:v>
                </c:pt>
              </c:numCache>
            </c:numRef>
          </c:val>
        </c:ser>
        <c:ser>
          <c:idx val="0"/>
          <c:order val="1"/>
          <c:tx>
            <c:strRef>
              <c:f>Alla!$A$1</c:f>
              <c:strCache>
                <c:ptCount val="1"/>
                <c:pt idx="0">
                  <c:v>Björnkärrsskolan, åk 2-3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Alla!$A$68:$A$71</c:f>
              <c:strCache>
                <c:ptCount val="4"/>
                <c:pt idx="0">
                  <c:v>d1</c:v>
                </c:pt>
                <c:pt idx="1">
                  <c:v>d2</c:v>
                </c:pt>
                <c:pt idx="2">
                  <c:v>d3</c:v>
                </c:pt>
                <c:pt idx="3">
                  <c:v>d4</c:v>
                </c:pt>
              </c:strCache>
            </c:strRef>
          </c:cat>
          <c:val>
            <c:numRef>
              <c:f>Alla!$Q$68:$Q$71</c:f>
              <c:numCache>
                <c:formatCode>0.00__</c:formatCode>
                <c:ptCount val="4"/>
                <c:pt idx="0">
                  <c:v>3.5416666666666665</c:v>
                </c:pt>
                <c:pt idx="1">
                  <c:v>3.375</c:v>
                </c:pt>
                <c:pt idx="2">
                  <c:v>3.0208333333333335</c:v>
                </c:pt>
                <c:pt idx="3">
                  <c:v>3.4791666666666665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8447064"/>
        <c:axId val="388447456"/>
      </c:radarChart>
      <c:catAx>
        <c:axId val="388447064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388447456"/>
        <c:crosses val="autoZero"/>
        <c:auto val="1"/>
        <c:lblAlgn val="ctr"/>
        <c:lblOffset val="100"/>
        <c:noMultiLvlLbl val="0"/>
      </c:catAx>
      <c:valAx>
        <c:axId val="388447456"/>
        <c:scaling>
          <c:orientation val="minMax"/>
          <c:max val="4"/>
          <c:min val="1"/>
        </c:scaling>
        <c:delete val="0"/>
        <c:axPos val="l"/>
        <c:majorGridlines/>
        <c:numFmt formatCode="0.00__" sourceLinked="1"/>
        <c:majorTickMark val="cross"/>
        <c:minorTickMark val="none"/>
        <c:tickLblPos val="nextTo"/>
        <c:crossAx val="388447064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899804265134696E-2"/>
          <c:y val="8.4561056986520763E-2"/>
          <c:w val="0.50218153980752356"/>
          <c:h val="0.83660600840040866"/>
        </c:manualLayout>
      </c:layout>
      <c:radarChart>
        <c:radarStyle val="marker"/>
        <c:varyColors val="0"/>
        <c:ser>
          <c:idx val="1"/>
          <c:order val="0"/>
          <c:tx>
            <c:strRef>
              <c:f>Alla!$R$3</c:f>
              <c:strCache>
                <c:ptCount val="1"/>
                <c:pt idx="0">
                  <c:v>Alla skolor, åk 2-3</c:v>
                </c:pt>
              </c:strCache>
            </c:strRef>
          </c:tx>
          <c:spPr>
            <a:ln w="19050">
              <a:solidFill>
                <a:srgbClr val="0000FF"/>
              </a:solidFill>
            </a:ln>
          </c:spPr>
          <c:marker>
            <c:symbol val="square"/>
            <c:size val="4"/>
            <c:spPr>
              <a:solidFill>
                <a:srgbClr val="9696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Alla!$R$104:$R$115</c:f>
              <c:numCache>
                <c:formatCode>0.00__</c:formatCode>
                <c:ptCount val="12"/>
                <c:pt idx="0">
                  <c:v>3.6279498525073746</c:v>
                </c:pt>
                <c:pt idx="1">
                  <c:v>3.6984487325009461</c:v>
                </c:pt>
                <c:pt idx="2">
                  <c:v>3.7120359955005626</c:v>
                </c:pt>
                <c:pt idx="3">
                  <c:v>3.7521335807050091</c:v>
                </c:pt>
                <c:pt idx="4">
                  <c:v>3.6022770398481971</c:v>
                </c:pt>
                <c:pt idx="5">
                  <c:v>3.6998875983514425</c:v>
                </c:pt>
                <c:pt idx="6">
                  <c:v>3.8021569356638154</c:v>
                </c:pt>
                <c:pt idx="7">
                  <c:v>3.6898993663809168</c:v>
                </c:pt>
                <c:pt idx="8">
                  <c:v>3.7495241720593833</c:v>
                </c:pt>
                <c:pt idx="9">
                  <c:v>3.4527574238333978</c:v>
                </c:pt>
                <c:pt idx="10">
                  <c:v>3.4288202002612103</c:v>
                </c:pt>
                <c:pt idx="11">
                  <c:v>3.7687406296851576</c:v>
                </c:pt>
              </c:numCache>
            </c:numRef>
          </c:val>
        </c:ser>
        <c:ser>
          <c:idx val="0"/>
          <c:order val="1"/>
          <c:tx>
            <c:strRef>
              <c:f>Alla!$A$1</c:f>
              <c:strCache>
                <c:ptCount val="1"/>
                <c:pt idx="0">
                  <c:v>Björnkärrsskolan, åk 2-3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Alla!$A$104:$A$115</c:f>
              <c:strCache>
                <c:ptCount val="12"/>
                <c:pt idx="0">
                  <c:v>f1</c:v>
                </c:pt>
                <c:pt idx="1">
                  <c:v>f2</c:v>
                </c:pt>
                <c:pt idx="2">
                  <c:v>f3</c:v>
                </c:pt>
                <c:pt idx="3">
                  <c:v>f4</c:v>
                </c:pt>
                <c:pt idx="4">
                  <c:v>f5</c:v>
                </c:pt>
                <c:pt idx="5">
                  <c:v>f6</c:v>
                </c:pt>
                <c:pt idx="6">
                  <c:v>f7</c:v>
                </c:pt>
                <c:pt idx="7">
                  <c:v>f8</c:v>
                </c:pt>
                <c:pt idx="8">
                  <c:v>f9</c:v>
                </c:pt>
                <c:pt idx="9">
                  <c:v>f10</c:v>
                </c:pt>
                <c:pt idx="10">
                  <c:v>f11</c:v>
                </c:pt>
                <c:pt idx="11">
                  <c:v>f12</c:v>
                </c:pt>
              </c:strCache>
            </c:strRef>
          </c:cat>
          <c:val>
            <c:numRef>
              <c:f>Alla!$Q$104:$Q$115</c:f>
              <c:numCache>
                <c:formatCode>0.00__</c:formatCode>
                <c:ptCount val="12"/>
                <c:pt idx="0">
                  <c:v>3.6764705882352939</c:v>
                </c:pt>
                <c:pt idx="1">
                  <c:v>3.7352941176470589</c:v>
                </c:pt>
                <c:pt idx="2">
                  <c:v>3.6764705882352939</c:v>
                </c:pt>
                <c:pt idx="3">
                  <c:v>3.7941176470588234</c:v>
                </c:pt>
                <c:pt idx="4">
                  <c:v>3.6176470588235294</c:v>
                </c:pt>
                <c:pt idx="5">
                  <c:v>3.7647058823529411</c:v>
                </c:pt>
                <c:pt idx="6">
                  <c:v>3.7352941176470589</c:v>
                </c:pt>
                <c:pt idx="7">
                  <c:v>3.7058823529411766</c:v>
                </c:pt>
                <c:pt idx="8">
                  <c:v>3.7058823529411766</c:v>
                </c:pt>
                <c:pt idx="9">
                  <c:v>3.6764705882352939</c:v>
                </c:pt>
                <c:pt idx="10">
                  <c:v>3.8181818181818183</c:v>
                </c:pt>
                <c:pt idx="11">
                  <c:v>3.7647058823529411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4785824"/>
        <c:axId val="744787392"/>
      </c:radarChart>
      <c:catAx>
        <c:axId val="744785824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744787392"/>
        <c:crosses val="autoZero"/>
        <c:auto val="1"/>
        <c:lblAlgn val="ctr"/>
        <c:lblOffset val="100"/>
        <c:noMultiLvlLbl val="0"/>
      </c:catAx>
      <c:valAx>
        <c:axId val="744787392"/>
        <c:scaling>
          <c:orientation val="minMax"/>
          <c:max val="4"/>
          <c:min val="1"/>
        </c:scaling>
        <c:delete val="0"/>
        <c:axPos val="l"/>
        <c:majorGridlines/>
        <c:numFmt formatCode="0.00__" sourceLinked="1"/>
        <c:majorTickMark val="cross"/>
        <c:minorTickMark val="none"/>
        <c:tickLblPos val="nextTo"/>
        <c:crossAx val="744785824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34424992470473E-2"/>
          <c:y val="9.0480217025603119E-2"/>
          <c:w val="0.45376061816259444"/>
          <c:h val="0.84175892662239948"/>
        </c:manualLayout>
      </c:layout>
      <c:radarChart>
        <c:radarStyle val="marker"/>
        <c:varyColors val="0"/>
        <c:ser>
          <c:idx val="1"/>
          <c:order val="0"/>
          <c:tx>
            <c:v>Pojkar</c:v>
          </c:tx>
          <c:spPr>
            <a:ln w="25400">
              <a:solidFill>
                <a:srgbClr val="0000FF"/>
              </a:solidFill>
            </a:ln>
          </c:spPr>
          <c:marker>
            <c:symbol val="square"/>
            <c:size val="4"/>
            <c:spPr>
              <a:solidFill>
                <a:srgbClr val="9696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Flickor!$A$7:$A$13</c:f>
              <c:strCache>
                <c:ptCount val="7"/>
                <c:pt idx="0">
                  <c:v>a1</c:v>
                </c:pt>
                <c:pt idx="1">
                  <c:v>a2</c:v>
                </c:pt>
                <c:pt idx="2">
                  <c:v>a3</c:v>
                </c:pt>
                <c:pt idx="3">
                  <c:v>a4</c:v>
                </c:pt>
                <c:pt idx="4">
                  <c:v>a5</c:v>
                </c:pt>
                <c:pt idx="5">
                  <c:v>a6</c:v>
                </c:pt>
                <c:pt idx="6">
                  <c:v>a7</c:v>
                </c:pt>
              </c:strCache>
            </c:strRef>
          </c:cat>
          <c:val>
            <c:numRef>
              <c:f>Pojkar!$Q$7:$Q$13</c:f>
              <c:numCache>
                <c:formatCode>0.00__</c:formatCode>
                <c:ptCount val="7"/>
                <c:pt idx="0">
                  <c:v>3.6</c:v>
                </c:pt>
                <c:pt idx="1">
                  <c:v>3.52</c:v>
                </c:pt>
                <c:pt idx="2">
                  <c:v>3.4</c:v>
                </c:pt>
                <c:pt idx="3">
                  <c:v>3.08</c:v>
                </c:pt>
                <c:pt idx="4">
                  <c:v>3.3333333333333335</c:v>
                </c:pt>
                <c:pt idx="5">
                  <c:v>3.52</c:v>
                </c:pt>
                <c:pt idx="6">
                  <c:v>3.4166666666666665</c:v>
                </c:pt>
              </c:numCache>
            </c:numRef>
          </c:val>
        </c:ser>
        <c:ser>
          <c:idx val="0"/>
          <c:order val="1"/>
          <c:tx>
            <c:v>Flickor</c:v>
          </c:tx>
          <c:spPr>
            <a:ln w="25400">
              <a:solidFill>
                <a:srgbClr val="FF00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Flickor!$A$7:$A$13</c:f>
              <c:strCache>
                <c:ptCount val="7"/>
                <c:pt idx="0">
                  <c:v>a1</c:v>
                </c:pt>
                <c:pt idx="1">
                  <c:v>a2</c:v>
                </c:pt>
                <c:pt idx="2">
                  <c:v>a3</c:v>
                </c:pt>
                <c:pt idx="3">
                  <c:v>a4</c:v>
                </c:pt>
                <c:pt idx="4">
                  <c:v>a5</c:v>
                </c:pt>
                <c:pt idx="5">
                  <c:v>a6</c:v>
                </c:pt>
                <c:pt idx="6">
                  <c:v>a7</c:v>
                </c:pt>
              </c:strCache>
            </c:strRef>
          </c:cat>
          <c:val>
            <c:numRef>
              <c:f>Flickor!$Q$7:$Q$13</c:f>
              <c:numCache>
                <c:formatCode>0.00__</c:formatCode>
                <c:ptCount val="7"/>
                <c:pt idx="0">
                  <c:v>3.6086956521739131</c:v>
                </c:pt>
                <c:pt idx="1">
                  <c:v>3.6956521739130435</c:v>
                </c:pt>
                <c:pt idx="2">
                  <c:v>3.652173913043478</c:v>
                </c:pt>
                <c:pt idx="3">
                  <c:v>3.5454545454545454</c:v>
                </c:pt>
                <c:pt idx="4">
                  <c:v>3.652173913043478</c:v>
                </c:pt>
                <c:pt idx="5">
                  <c:v>3.7391304347826089</c:v>
                </c:pt>
                <c:pt idx="6">
                  <c:v>3.5909090909090908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4787000"/>
        <c:axId val="664918208"/>
      </c:radarChart>
      <c:catAx>
        <c:axId val="74478700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664918208"/>
        <c:crosses val="autoZero"/>
        <c:auto val="1"/>
        <c:lblAlgn val="ctr"/>
        <c:lblOffset val="100"/>
        <c:noMultiLvlLbl val="0"/>
      </c:catAx>
      <c:valAx>
        <c:axId val="664918208"/>
        <c:scaling>
          <c:orientation val="minMax"/>
          <c:max val="4"/>
          <c:min val="1"/>
        </c:scaling>
        <c:delete val="0"/>
        <c:axPos val="l"/>
        <c:majorGridlines/>
        <c:numFmt formatCode="0.00__" sourceLinked="1"/>
        <c:majorTickMark val="cross"/>
        <c:minorTickMark val="none"/>
        <c:tickLblPos val="nextTo"/>
        <c:crossAx val="744787000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74369450050426589"/>
          <c:y val="0.48441066061881238"/>
          <c:w val="0.23963883647444548"/>
          <c:h val="0.1828793991218084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88" l="0.70000000000000062" r="0.70000000000000062" t="0.75000000000000488" header="0.30000000000000032" footer="0.30000000000000032"/>
    <c:pageSetup orientation="portrait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344201872886525E-2"/>
          <c:y val="8.430411012038809E-2"/>
          <c:w val="0.45098284099238056"/>
          <c:h val="0.83660594807907795"/>
        </c:manualLayout>
      </c:layout>
      <c:radarChart>
        <c:radarStyle val="marker"/>
        <c:varyColors val="0"/>
        <c:ser>
          <c:idx val="1"/>
          <c:order val="0"/>
          <c:tx>
            <c:v>Pojkar</c:v>
          </c:tx>
          <c:spPr>
            <a:ln w="25400">
              <a:solidFill>
                <a:srgbClr val="0000FF"/>
              </a:solidFill>
            </a:ln>
          </c:spPr>
          <c:marker>
            <c:symbol val="square"/>
            <c:size val="4"/>
            <c:spPr>
              <a:solidFill>
                <a:srgbClr val="9696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Flickor!$A$66:$A$77</c:f>
              <c:strCache>
                <c:ptCount val="12"/>
                <c:pt idx="0">
                  <c:v>f1</c:v>
                </c:pt>
                <c:pt idx="1">
                  <c:v>f2</c:v>
                </c:pt>
                <c:pt idx="2">
                  <c:v>f3</c:v>
                </c:pt>
                <c:pt idx="3">
                  <c:v>f4</c:v>
                </c:pt>
                <c:pt idx="4">
                  <c:v>f5</c:v>
                </c:pt>
                <c:pt idx="5">
                  <c:v>f6</c:v>
                </c:pt>
                <c:pt idx="6">
                  <c:v>f7</c:v>
                </c:pt>
                <c:pt idx="7">
                  <c:v>f8</c:v>
                </c:pt>
                <c:pt idx="8">
                  <c:v>f9</c:v>
                </c:pt>
                <c:pt idx="9">
                  <c:v>f10</c:v>
                </c:pt>
                <c:pt idx="10">
                  <c:v>f11</c:v>
                </c:pt>
                <c:pt idx="11">
                  <c:v>f12</c:v>
                </c:pt>
              </c:strCache>
            </c:strRef>
          </c:cat>
          <c:val>
            <c:numRef>
              <c:f>Pojkar!$Q$66:$Q$77</c:f>
              <c:numCache>
                <c:formatCode>0.00__</c:formatCode>
                <c:ptCount val="12"/>
                <c:pt idx="0">
                  <c:v>3.6875</c:v>
                </c:pt>
                <c:pt idx="1">
                  <c:v>3.625</c:v>
                </c:pt>
                <c:pt idx="2">
                  <c:v>3.5625</c:v>
                </c:pt>
                <c:pt idx="3">
                  <c:v>3.8125</c:v>
                </c:pt>
                <c:pt idx="4">
                  <c:v>3.75</c:v>
                </c:pt>
                <c:pt idx="5">
                  <c:v>3.625</c:v>
                </c:pt>
                <c:pt idx="6">
                  <c:v>3.6875</c:v>
                </c:pt>
                <c:pt idx="7">
                  <c:v>3.625</c:v>
                </c:pt>
                <c:pt idx="8">
                  <c:v>3.625</c:v>
                </c:pt>
                <c:pt idx="9">
                  <c:v>3.4375</c:v>
                </c:pt>
                <c:pt idx="10">
                  <c:v>3.7333333333333334</c:v>
                </c:pt>
                <c:pt idx="11">
                  <c:v>3.6875</c:v>
                </c:pt>
              </c:numCache>
            </c:numRef>
          </c:val>
        </c:ser>
        <c:ser>
          <c:idx val="0"/>
          <c:order val="1"/>
          <c:tx>
            <c:v>Flickor</c:v>
          </c:tx>
          <c:spPr>
            <a:ln w="25400">
              <a:solidFill>
                <a:srgbClr val="FF00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Flickor!$A$66:$A$77</c:f>
              <c:strCache>
                <c:ptCount val="12"/>
                <c:pt idx="0">
                  <c:v>f1</c:v>
                </c:pt>
                <c:pt idx="1">
                  <c:v>f2</c:v>
                </c:pt>
                <c:pt idx="2">
                  <c:v>f3</c:v>
                </c:pt>
                <c:pt idx="3">
                  <c:v>f4</c:v>
                </c:pt>
                <c:pt idx="4">
                  <c:v>f5</c:v>
                </c:pt>
                <c:pt idx="5">
                  <c:v>f6</c:v>
                </c:pt>
                <c:pt idx="6">
                  <c:v>f7</c:v>
                </c:pt>
                <c:pt idx="7">
                  <c:v>f8</c:v>
                </c:pt>
                <c:pt idx="8">
                  <c:v>f9</c:v>
                </c:pt>
                <c:pt idx="9">
                  <c:v>f10</c:v>
                </c:pt>
                <c:pt idx="10">
                  <c:v>f11</c:v>
                </c:pt>
                <c:pt idx="11">
                  <c:v>f12</c:v>
                </c:pt>
              </c:strCache>
            </c:strRef>
          </c:cat>
          <c:val>
            <c:numRef>
              <c:f>Flickor!$Q$66:$Q$77</c:f>
              <c:numCache>
                <c:formatCode>0.00__</c:formatCode>
                <c:ptCount val="12"/>
                <c:pt idx="0">
                  <c:v>3.6666666666666665</c:v>
                </c:pt>
                <c:pt idx="1">
                  <c:v>3.8333333333333335</c:v>
                </c:pt>
                <c:pt idx="2">
                  <c:v>3.7777777777777777</c:v>
                </c:pt>
                <c:pt idx="3">
                  <c:v>3.7777777777777777</c:v>
                </c:pt>
                <c:pt idx="4">
                  <c:v>3.5</c:v>
                </c:pt>
                <c:pt idx="5">
                  <c:v>3.8888888888888888</c:v>
                </c:pt>
                <c:pt idx="6">
                  <c:v>3.7777777777777777</c:v>
                </c:pt>
                <c:pt idx="7">
                  <c:v>3.7777777777777777</c:v>
                </c:pt>
                <c:pt idx="8">
                  <c:v>3.7777777777777777</c:v>
                </c:pt>
                <c:pt idx="9">
                  <c:v>3.8888888888888888</c:v>
                </c:pt>
                <c:pt idx="10">
                  <c:v>3.8888888888888888</c:v>
                </c:pt>
                <c:pt idx="11">
                  <c:v>3.8333333333333335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4916640"/>
        <c:axId val="664917032"/>
      </c:radarChart>
      <c:catAx>
        <c:axId val="66491664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664917032"/>
        <c:crosses val="autoZero"/>
        <c:auto val="1"/>
        <c:lblAlgn val="ctr"/>
        <c:lblOffset val="100"/>
        <c:noMultiLvlLbl val="0"/>
      </c:catAx>
      <c:valAx>
        <c:axId val="664917032"/>
        <c:scaling>
          <c:orientation val="minMax"/>
          <c:max val="4"/>
          <c:min val="1"/>
        </c:scaling>
        <c:delete val="0"/>
        <c:axPos val="l"/>
        <c:majorGridlines/>
        <c:numFmt formatCode="0.00__" sourceLinked="1"/>
        <c:majorTickMark val="cross"/>
        <c:minorTickMark val="none"/>
        <c:tickLblPos val="nextTo"/>
        <c:crossAx val="664916640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69734739778053412"/>
          <c:y val="0.52169241489133944"/>
          <c:w val="0.23894786337499097"/>
          <c:h val="0.17170555256278341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11" l="0.70000000000000062" r="0.70000000000000062" t="0.750000000000005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233213388701414E-2"/>
          <c:y val="0.10326325472243678"/>
          <c:w val="0.45930320097235888"/>
          <c:h val="0.76786707744391658"/>
        </c:manualLayout>
      </c:layout>
      <c:radarChart>
        <c:radarStyle val="marker"/>
        <c:varyColors val="0"/>
        <c:ser>
          <c:idx val="1"/>
          <c:order val="0"/>
          <c:tx>
            <c:v>Pojkar</c:v>
          </c:tx>
          <c:spPr>
            <a:ln w="25400">
              <a:solidFill>
                <a:srgbClr val="0000FF"/>
              </a:solidFill>
            </a:ln>
          </c:spPr>
          <c:marker>
            <c:symbol val="square"/>
            <c:size val="4"/>
            <c:spPr>
              <a:solidFill>
                <a:srgbClr val="9696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Flickor!$A$18:$A$27</c:f>
              <c:strCache>
                <c:ptCount val="10"/>
                <c:pt idx="0">
                  <c:v>b1</c:v>
                </c:pt>
                <c:pt idx="1">
                  <c:v>b2</c:v>
                </c:pt>
                <c:pt idx="2">
                  <c:v>b3</c:v>
                </c:pt>
                <c:pt idx="3">
                  <c:v>b4</c:v>
                </c:pt>
                <c:pt idx="4">
                  <c:v>b5</c:v>
                </c:pt>
                <c:pt idx="5">
                  <c:v>b6</c:v>
                </c:pt>
                <c:pt idx="6">
                  <c:v>b7</c:v>
                </c:pt>
                <c:pt idx="7">
                  <c:v>b8</c:v>
                </c:pt>
                <c:pt idx="8">
                  <c:v>b9</c:v>
                </c:pt>
                <c:pt idx="9">
                  <c:v>b10</c:v>
                </c:pt>
              </c:strCache>
            </c:strRef>
          </c:cat>
          <c:val>
            <c:numRef>
              <c:f>Pojkar!$Q$18:$Q$27</c:f>
              <c:numCache>
                <c:formatCode>0.00__</c:formatCode>
                <c:ptCount val="10"/>
                <c:pt idx="0">
                  <c:v>3.52</c:v>
                </c:pt>
                <c:pt idx="1">
                  <c:v>3.9130434782608696</c:v>
                </c:pt>
                <c:pt idx="2">
                  <c:v>3.5</c:v>
                </c:pt>
                <c:pt idx="3">
                  <c:v>3.32</c:v>
                </c:pt>
                <c:pt idx="4">
                  <c:v>3.48</c:v>
                </c:pt>
                <c:pt idx="5">
                  <c:v>3.4347826086956523</c:v>
                </c:pt>
                <c:pt idx="6">
                  <c:v>3.4</c:v>
                </c:pt>
                <c:pt idx="7">
                  <c:v>3.4761904761904763</c:v>
                </c:pt>
                <c:pt idx="8">
                  <c:v>3.1666666666666665</c:v>
                </c:pt>
                <c:pt idx="9">
                  <c:v>3.4782608695652173</c:v>
                </c:pt>
              </c:numCache>
            </c:numRef>
          </c:val>
        </c:ser>
        <c:ser>
          <c:idx val="0"/>
          <c:order val="1"/>
          <c:tx>
            <c:v>Flickor</c:v>
          </c:tx>
          <c:spPr>
            <a:ln w="25400">
              <a:solidFill>
                <a:srgbClr val="FF00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Flickor!$A$18:$A$27</c:f>
              <c:strCache>
                <c:ptCount val="10"/>
                <c:pt idx="0">
                  <c:v>b1</c:v>
                </c:pt>
                <c:pt idx="1">
                  <c:v>b2</c:v>
                </c:pt>
                <c:pt idx="2">
                  <c:v>b3</c:v>
                </c:pt>
                <c:pt idx="3">
                  <c:v>b4</c:v>
                </c:pt>
                <c:pt idx="4">
                  <c:v>b5</c:v>
                </c:pt>
                <c:pt idx="5">
                  <c:v>b6</c:v>
                </c:pt>
                <c:pt idx="6">
                  <c:v>b7</c:v>
                </c:pt>
                <c:pt idx="7">
                  <c:v>b8</c:v>
                </c:pt>
                <c:pt idx="8">
                  <c:v>b9</c:v>
                </c:pt>
                <c:pt idx="9">
                  <c:v>b10</c:v>
                </c:pt>
              </c:strCache>
            </c:strRef>
          </c:cat>
          <c:val>
            <c:numRef>
              <c:f>Flickor!$Q$18:$Q$27</c:f>
              <c:numCache>
                <c:formatCode>0.00__</c:formatCode>
                <c:ptCount val="10"/>
                <c:pt idx="0">
                  <c:v>3.9130434782608696</c:v>
                </c:pt>
                <c:pt idx="1">
                  <c:v>4</c:v>
                </c:pt>
                <c:pt idx="2">
                  <c:v>3.8260869565217392</c:v>
                </c:pt>
                <c:pt idx="3">
                  <c:v>3.8695652173913042</c:v>
                </c:pt>
                <c:pt idx="4">
                  <c:v>3.7826086956521738</c:v>
                </c:pt>
                <c:pt idx="5">
                  <c:v>3.5217391304347827</c:v>
                </c:pt>
                <c:pt idx="6">
                  <c:v>3.8695652173913042</c:v>
                </c:pt>
                <c:pt idx="7">
                  <c:v>3.7391304347826089</c:v>
                </c:pt>
                <c:pt idx="8">
                  <c:v>3.7391304347826089</c:v>
                </c:pt>
                <c:pt idx="9">
                  <c:v>3.3913043478260869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1075664"/>
        <c:axId val="671070568"/>
      </c:radarChart>
      <c:catAx>
        <c:axId val="67107566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671070568"/>
        <c:crosses val="autoZero"/>
        <c:auto val="1"/>
        <c:lblAlgn val="ctr"/>
        <c:lblOffset val="100"/>
        <c:noMultiLvlLbl val="0"/>
      </c:catAx>
      <c:valAx>
        <c:axId val="671070568"/>
        <c:scaling>
          <c:orientation val="minMax"/>
          <c:max val="4"/>
          <c:min val="1"/>
        </c:scaling>
        <c:delete val="0"/>
        <c:axPos val="l"/>
        <c:majorGridlines/>
        <c:numFmt formatCode="0.00__" sourceLinked="1"/>
        <c:majorTickMark val="cross"/>
        <c:minorTickMark val="none"/>
        <c:tickLblPos val="nextTo"/>
        <c:crossAx val="671075664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73813894616383602"/>
          <c:y val="0.49961560476723132"/>
          <c:w val="0.23963883647444548"/>
          <c:h val="0.16766860093276989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11" l="0.70000000000000062" r="0.70000000000000062" t="0.750000000000005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233141243844881E-2"/>
          <c:y val="9.0277897420877648E-2"/>
          <c:w val="0.45376061816259444"/>
          <c:h val="0.84175892662240004"/>
        </c:manualLayout>
      </c:layout>
      <c:radarChart>
        <c:radarStyle val="marker"/>
        <c:varyColors val="0"/>
        <c:ser>
          <c:idx val="1"/>
          <c:order val="0"/>
          <c:tx>
            <c:v>Pojkar</c:v>
          </c:tx>
          <c:spPr>
            <a:ln w="25400">
              <a:solidFill>
                <a:srgbClr val="0000FF"/>
              </a:solidFill>
            </a:ln>
          </c:spPr>
          <c:marker>
            <c:symbol val="square"/>
            <c:size val="4"/>
            <c:spPr>
              <a:solidFill>
                <a:srgbClr val="9696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Flickor!$A$32:$A$36</c:f>
              <c:strCache>
                <c:ptCount val="5"/>
                <c:pt idx="0">
                  <c:v>c1</c:v>
                </c:pt>
                <c:pt idx="1">
                  <c:v>c2</c:v>
                </c:pt>
                <c:pt idx="2">
                  <c:v>c3</c:v>
                </c:pt>
                <c:pt idx="3">
                  <c:v>c4</c:v>
                </c:pt>
                <c:pt idx="4">
                  <c:v>c5</c:v>
                </c:pt>
              </c:strCache>
            </c:strRef>
          </c:cat>
          <c:val>
            <c:numRef>
              <c:f>Pojkar!$Q$32:$Q$36</c:f>
              <c:numCache>
                <c:formatCode>0.00__</c:formatCode>
                <c:ptCount val="5"/>
                <c:pt idx="0">
                  <c:v>3.68</c:v>
                </c:pt>
                <c:pt idx="1">
                  <c:v>3.16</c:v>
                </c:pt>
                <c:pt idx="2">
                  <c:v>3.24</c:v>
                </c:pt>
                <c:pt idx="3">
                  <c:v>3.24</c:v>
                </c:pt>
                <c:pt idx="4">
                  <c:v>3.4</c:v>
                </c:pt>
              </c:numCache>
            </c:numRef>
          </c:val>
        </c:ser>
        <c:ser>
          <c:idx val="0"/>
          <c:order val="1"/>
          <c:tx>
            <c:v>Flickor</c:v>
          </c:tx>
          <c:spPr>
            <a:ln w="25400">
              <a:solidFill>
                <a:srgbClr val="FF00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Flickor!$A$32:$A$36</c:f>
              <c:strCache>
                <c:ptCount val="5"/>
                <c:pt idx="0">
                  <c:v>c1</c:v>
                </c:pt>
                <c:pt idx="1">
                  <c:v>c2</c:v>
                </c:pt>
                <c:pt idx="2">
                  <c:v>c3</c:v>
                </c:pt>
                <c:pt idx="3">
                  <c:v>c4</c:v>
                </c:pt>
                <c:pt idx="4">
                  <c:v>c5</c:v>
                </c:pt>
              </c:strCache>
            </c:strRef>
          </c:cat>
          <c:val>
            <c:numRef>
              <c:f>Flickor!$Q$32:$Q$36</c:f>
              <c:numCache>
                <c:formatCode>0.00__</c:formatCode>
                <c:ptCount val="5"/>
                <c:pt idx="0">
                  <c:v>3.7826086956521738</c:v>
                </c:pt>
                <c:pt idx="1">
                  <c:v>3.3913043478260869</c:v>
                </c:pt>
                <c:pt idx="2">
                  <c:v>3.5454545454545454</c:v>
                </c:pt>
                <c:pt idx="3">
                  <c:v>3.6956521739130435</c:v>
                </c:pt>
                <c:pt idx="4">
                  <c:v>3.5217391304347827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1076840"/>
        <c:axId val="671076056"/>
      </c:radarChart>
      <c:catAx>
        <c:axId val="67107684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671076056"/>
        <c:crosses val="autoZero"/>
        <c:auto val="1"/>
        <c:lblAlgn val="ctr"/>
        <c:lblOffset val="100"/>
        <c:noMultiLvlLbl val="0"/>
      </c:catAx>
      <c:valAx>
        <c:axId val="671076056"/>
        <c:scaling>
          <c:orientation val="minMax"/>
          <c:max val="4"/>
          <c:min val="1"/>
        </c:scaling>
        <c:delete val="0"/>
        <c:axPos val="l"/>
        <c:majorGridlines/>
        <c:numFmt formatCode="0.00__" sourceLinked="1"/>
        <c:majorTickMark val="cross"/>
        <c:minorTickMark val="none"/>
        <c:tickLblPos val="nextTo"/>
        <c:crossAx val="671076840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69369451144039684"/>
          <c:y val="0.5184877141266534"/>
          <c:w val="0.23963883647444548"/>
          <c:h val="0.17069407249999444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33" l="0.70000000000000062" r="0.70000000000000062" t="0.75000000000000533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71437</xdr:colOff>
      <xdr:row>13</xdr:row>
      <xdr:rowOff>17860</xdr:rowOff>
    </xdr:from>
    <xdr:to>
      <xdr:col>11</xdr:col>
      <xdr:colOff>17859</xdr:colOff>
      <xdr:row>20</xdr:row>
      <xdr:rowOff>83343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23813</xdr:colOff>
      <xdr:row>34</xdr:row>
      <xdr:rowOff>1</xdr:rowOff>
    </xdr:from>
    <xdr:to>
      <xdr:col>10</xdr:col>
      <xdr:colOff>511970</xdr:colOff>
      <xdr:row>41</xdr:row>
      <xdr:rowOff>69850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47625</xdr:colOff>
      <xdr:row>53</xdr:row>
      <xdr:rowOff>0</xdr:rowOff>
    </xdr:from>
    <xdr:to>
      <xdr:col>10</xdr:col>
      <xdr:colOff>535782</xdr:colOff>
      <xdr:row>62</xdr:row>
      <xdr:rowOff>82550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47625</xdr:colOff>
      <xdr:row>72</xdr:row>
      <xdr:rowOff>17859</xdr:rowOff>
    </xdr:from>
    <xdr:to>
      <xdr:col>10</xdr:col>
      <xdr:colOff>535782</xdr:colOff>
      <xdr:row>88</xdr:row>
      <xdr:rowOff>6350</xdr:rowOff>
    </xdr:to>
    <xdr:graphicFrame macro="">
      <xdr:nvGraphicFramePr>
        <xdr:cNvPr id="5" name="Diagra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11</xdr:col>
      <xdr:colOff>125014</xdr:colOff>
      <xdr:row>13</xdr:row>
      <xdr:rowOff>35719</xdr:rowOff>
    </xdr:from>
    <xdr:ext cx="2286001" cy="1327547"/>
    <xdr:sp macro="" textlink="">
      <xdr:nvSpPr>
        <xdr:cNvPr id="6" name="textruta 5"/>
        <xdr:cNvSpPr txBox="1"/>
      </xdr:nvSpPr>
      <xdr:spPr>
        <a:xfrm>
          <a:off x="6631780" y="4185047"/>
          <a:ext cx="2286001" cy="1327547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sv-SE" sz="1100"/>
            <a:t>Medelvärdena är beräknade så här:</a:t>
          </a:r>
        </a:p>
        <a:p>
          <a:pPr fontAlgn="auto" hangingPunct="1"/>
          <a:r>
            <a:rPr lang="sv-SE" sz="1100">
              <a:solidFill>
                <a:schemeClr val="tx1"/>
              </a:solidFill>
              <a:latin typeface="+mn-lt"/>
              <a:ea typeface="+mn-ea"/>
              <a:cs typeface="+mn-cs"/>
            </a:rPr>
            <a:t>Stämmer helt och hållet = 4</a:t>
          </a:r>
        </a:p>
        <a:p>
          <a:pPr fontAlgn="auto" hangingPunct="1"/>
          <a:r>
            <a:rPr lang="sv-SE" sz="1100">
              <a:solidFill>
                <a:schemeClr val="tx1"/>
              </a:solidFill>
              <a:latin typeface="+mn-lt"/>
              <a:ea typeface="+mn-ea"/>
              <a:cs typeface="+mn-cs"/>
            </a:rPr>
            <a:t>Stämmer ganska bra = 3</a:t>
          </a:r>
        </a:p>
        <a:p>
          <a:pPr fontAlgn="auto" hangingPunct="1"/>
          <a:r>
            <a:rPr lang="sv-SE" sz="1100">
              <a:solidFill>
                <a:schemeClr val="tx1"/>
              </a:solidFill>
              <a:latin typeface="+mn-lt"/>
              <a:ea typeface="+mn-ea"/>
              <a:cs typeface="+mn-cs"/>
            </a:rPr>
            <a:t>Stämmer ganska dåligt = 2</a:t>
          </a:r>
        </a:p>
        <a:p>
          <a:pPr fontAlgn="auto" hangingPunct="1"/>
          <a:r>
            <a:rPr lang="sv-SE" sz="1100">
              <a:solidFill>
                <a:schemeClr val="tx1"/>
              </a:solidFill>
              <a:latin typeface="+mn-lt"/>
              <a:ea typeface="+mn-ea"/>
              <a:cs typeface="+mn-cs"/>
            </a:rPr>
            <a:t>Stämmer inte alls = 1</a:t>
          </a:r>
        </a:p>
        <a:p>
          <a:pPr fontAlgn="auto" hangingPunct="1"/>
          <a:r>
            <a:rPr lang="sv-SE" sz="1100">
              <a:solidFill>
                <a:schemeClr val="tx1"/>
              </a:solidFill>
              <a:latin typeface="+mn-lt"/>
              <a:ea typeface="+mn-ea"/>
              <a:cs typeface="+mn-cs"/>
            </a:rPr>
            <a:t>Vet inte samt Uppgift saknas är inte medräknade.</a:t>
          </a:r>
        </a:p>
        <a:p>
          <a:endParaRPr lang="sv-SE" sz="1100"/>
        </a:p>
      </xdr:txBody>
    </xdr:sp>
    <xdr:clientData/>
  </xdr:oneCellAnchor>
  <xdr:oneCellAnchor>
    <xdr:from>
      <xdr:col>11</xdr:col>
      <xdr:colOff>41673</xdr:colOff>
      <xdr:row>34</xdr:row>
      <xdr:rowOff>5953</xdr:rowOff>
    </xdr:from>
    <xdr:ext cx="2286001" cy="1684734"/>
    <xdr:sp macro="" textlink="">
      <xdr:nvSpPr>
        <xdr:cNvPr id="7" name="textruta 6"/>
        <xdr:cNvSpPr txBox="1"/>
      </xdr:nvSpPr>
      <xdr:spPr>
        <a:xfrm>
          <a:off x="6524626" y="11983641"/>
          <a:ext cx="2286001" cy="1684734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sv-SE" sz="1100"/>
            <a:t>Medelvärdena är beräknade så här:</a:t>
          </a:r>
        </a:p>
        <a:p>
          <a:pPr fontAlgn="auto" hangingPunct="1"/>
          <a:r>
            <a:rPr lang="sv-SE" sz="1100">
              <a:solidFill>
                <a:schemeClr val="tx1"/>
              </a:solidFill>
              <a:latin typeface="+mn-lt"/>
              <a:ea typeface="+mn-ea"/>
              <a:cs typeface="+mn-cs"/>
            </a:rPr>
            <a:t>Stämmer helt och hållet = 4</a:t>
          </a:r>
        </a:p>
        <a:p>
          <a:pPr fontAlgn="auto" hangingPunct="1"/>
          <a:r>
            <a:rPr lang="sv-SE" sz="1100">
              <a:solidFill>
                <a:schemeClr val="tx1"/>
              </a:solidFill>
              <a:latin typeface="+mn-lt"/>
              <a:ea typeface="+mn-ea"/>
              <a:cs typeface="+mn-cs"/>
            </a:rPr>
            <a:t>Stämmer ganska bra = 3</a:t>
          </a:r>
        </a:p>
        <a:p>
          <a:pPr fontAlgn="auto" hangingPunct="1"/>
          <a:r>
            <a:rPr lang="sv-SE" sz="1100">
              <a:solidFill>
                <a:schemeClr val="tx1"/>
              </a:solidFill>
              <a:latin typeface="+mn-lt"/>
              <a:ea typeface="+mn-ea"/>
              <a:cs typeface="+mn-cs"/>
            </a:rPr>
            <a:t>Stämmer ganska dåligt = 2</a:t>
          </a:r>
        </a:p>
        <a:p>
          <a:pPr fontAlgn="auto" hangingPunct="1"/>
          <a:r>
            <a:rPr lang="sv-SE" sz="1100">
              <a:solidFill>
                <a:schemeClr val="tx1"/>
              </a:solidFill>
              <a:latin typeface="+mn-lt"/>
              <a:ea typeface="+mn-ea"/>
              <a:cs typeface="+mn-cs"/>
            </a:rPr>
            <a:t>Stämmer inte alls = 1</a:t>
          </a:r>
        </a:p>
        <a:p>
          <a:pPr fontAlgn="auto" hangingPunct="1"/>
          <a:r>
            <a:rPr lang="sv-SE" sz="1100">
              <a:solidFill>
                <a:schemeClr val="tx1"/>
              </a:solidFill>
              <a:latin typeface="+mn-lt"/>
              <a:ea typeface="+mn-ea"/>
              <a:cs typeface="+mn-cs"/>
            </a:rPr>
            <a:t>Vet inte samt Uppgift saknas är inte medräknade.</a:t>
          </a:r>
        </a:p>
      </xdr:txBody>
    </xdr:sp>
    <xdr:clientData/>
  </xdr:oneCellAnchor>
  <xdr:oneCellAnchor>
    <xdr:from>
      <xdr:col>11</xdr:col>
      <xdr:colOff>59531</xdr:colOff>
      <xdr:row>53</xdr:row>
      <xdr:rowOff>0</xdr:rowOff>
    </xdr:from>
    <xdr:ext cx="2286001" cy="1327547"/>
    <xdr:sp macro="" textlink="">
      <xdr:nvSpPr>
        <xdr:cNvPr id="8" name="textruta 7"/>
        <xdr:cNvSpPr txBox="1"/>
      </xdr:nvSpPr>
      <xdr:spPr>
        <a:xfrm>
          <a:off x="6566297" y="18097500"/>
          <a:ext cx="2286001" cy="1327547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sv-SE" sz="1100"/>
            <a:t>Medelvärdena är beräknade så här:</a:t>
          </a:r>
        </a:p>
        <a:p>
          <a:pPr fontAlgn="auto" hangingPunct="1"/>
          <a:r>
            <a:rPr lang="sv-SE" sz="1100">
              <a:solidFill>
                <a:schemeClr val="tx1"/>
              </a:solidFill>
              <a:latin typeface="+mn-lt"/>
              <a:ea typeface="+mn-ea"/>
              <a:cs typeface="+mn-cs"/>
            </a:rPr>
            <a:t>Stämmer helt och hållet = 4</a:t>
          </a:r>
        </a:p>
        <a:p>
          <a:pPr fontAlgn="auto" hangingPunct="1"/>
          <a:r>
            <a:rPr lang="sv-SE" sz="1100">
              <a:solidFill>
                <a:schemeClr val="tx1"/>
              </a:solidFill>
              <a:latin typeface="+mn-lt"/>
              <a:ea typeface="+mn-ea"/>
              <a:cs typeface="+mn-cs"/>
            </a:rPr>
            <a:t>Stämmer ganska bra = 3</a:t>
          </a:r>
        </a:p>
        <a:p>
          <a:pPr fontAlgn="auto" hangingPunct="1"/>
          <a:r>
            <a:rPr lang="sv-SE" sz="1100">
              <a:solidFill>
                <a:schemeClr val="tx1"/>
              </a:solidFill>
              <a:latin typeface="+mn-lt"/>
              <a:ea typeface="+mn-ea"/>
              <a:cs typeface="+mn-cs"/>
            </a:rPr>
            <a:t>Stämmer ganska dåligt = 2</a:t>
          </a:r>
        </a:p>
        <a:p>
          <a:pPr fontAlgn="auto" hangingPunct="1"/>
          <a:r>
            <a:rPr lang="sv-SE" sz="1100">
              <a:solidFill>
                <a:schemeClr val="tx1"/>
              </a:solidFill>
              <a:latin typeface="+mn-lt"/>
              <a:ea typeface="+mn-ea"/>
              <a:cs typeface="+mn-cs"/>
            </a:rPr>
            <a:t>Stämmer inte alls = 1</a:t>
          </a:r>
        </a:p>
        <a:p>
          <a:pPr fontAlgn="auto" hangingPunct="1"/>
          <a:r>
            <a:rPr lang="sv-SE" sz="1100">
              <a:solidFill>
                <a:schemeClr val="tx1"/>
              </a:solidFill>
              <a:latin typeface="+mn-lt"/>
              <a:ea typeface="+mn-ea"/>
              <a:cs typeface="+mn-cs"/>
            </a:rPr>
            <a:t>Vet inte samt Uppgift saknas är inte medräknade.</a:t>
          </a:r>
        </a:p>
        <a:p>
          <a:endParaRPr lang="sv-SE" sz="1100"/>
        </a:p>
      </xdr:txBody>
    </xdr:sp>
    <xdr:clientData/>
  </xdr:oneCellAnchor>
  <xdr:oneCellAnchor>
    <xdr:from>
      <xdr:col>11</xdr:col>
      <xdr:colOff>71437</xdr:colOff>
      <xdr:row>72</xdr:row>
      <xdr:rowOff>29764</xdr:rowOff>
    </xdr:from>
    <xdr:ext cx="2286001" cy="1327547"/>
    <xdr:sp macro="" textlink="">
      <xdr:nvSpPr>
        <xdr:cNvPr id="9" name="textruta 8"/>
        <xdr:cNvSpPr txBox="1"/>
      </xdr:nvSpPr>
      <xdr:spPr>
        <a:xfrm>
          <a:off x="6578203" y="22639733"/>
          <a:ext cx="2286001" cy="1327547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sv-SE" sz="1100"/>
            <a:t>Medelvärdena är beräknade så här:</a:t>
          </a:r>
        </a:p>
        <a:p>
          <a:pPr fontAlgn="auto" hangingPunct="1"/>
          <a:r>
            <a:rPr lang="sv-SE" sz="1100">
              <a:solidFill>
                <a:schemeClr val="tx1"/>
              </a:solidFill>
              <a:latin typeface="+mn-lt"/>
              <a:ea typeface="+mn-ea"/>
              <a:cs typeface="+mn-cs"/>
            </a:rPr>
            <a:t>Stämmer helt och hållet = 4</a:t>
          </a:r>
        </a:p>
        <a:p>
          <a:pPr fontAlgn="auto" hangingPunct="1"/>
          <a:r>
            <a:rPr lang="sv-SE" sz="1100">
              <a:solidFill>
                <a:schemeClr val="tx1"/>
              </a:solidFill>
              <a:latin typeface="+mn-lt"/>
              <a:ea typeface="+mn-ea"/>
              <a:cs typeface="+mn-cs"/>
            </a:rPr>
            <a:t>Stämmer ganska bra = 3</a:t>
          </a:r>
        </a:p>
        <a:p>
          <a:pPr fontAlgn="auto" hangingPunct="1"/>
          <a:r>
            <a:rPr lang="sv-SE" sz="1100">
              <a:solidFill>
                <a:schemeClr val="tx1"/>
              </a:solidFill>
              <a:latin typeface="+mn-lt"/>
              <a:ea typeface="+mn-ea"/>
              <a:cs typeface="+mn-cs"/>
            </a:rPr>
            <a:t>Stämmer ganska dåligt = 2</a:t>
          </a:r>
        </a:p>
        <a:p>
          <a:pPr fontAlgn="auto" hangingPunct="1"/>
          <a:r>
            <a:rPr lang="sv-SE" sz="1100">
              <a:solidFill>
                <a:schemeClr val="tx1"/>
              </a:solidFill>
              <a:latin typeface="+mn-lt"/>
              <a:ea typeface="+mn-ea"/>
              <a:cs typeface="+mn-cs"/>
            </a:rPr>
            <a:t>Stämmer inte alls = 1</a:t>
          </a:r>
        </a:p>
        <a:p>
          <a:pPr fontAlgn="auto" hangingPunct="1"/>
          <a:r>
            <a:rPr lang="sv-SE" sz="1100">
              <a:solidFill>
                <a:schemeClr val="tx1"/>
              </a:solidFill>
              <a:latin typeface="+mn-lt"/>
              <a:ea typeface="+mn-ea"/>
              <a:cs typeface="+mn-cs"/>
            </a:rPr>
            <a:t>Vet inte samt Uppgift saknas är inte medräknade.</a:t>
          </a:r>
        </a:p>
        <a:p>
          <a:endParaRPr lang="sv-SE" sz="1100"/>
        </a:p>
      </xdr:txBody>
    </xdr:sp>
    <xdr:clientData/>
  </xdr:oneCellAnchor>
  <xdr:twoCellAnchor>
    <xdr:from>
      <xdr:col>2</xdr:col>
      <xdr:colOff>47624</xdr:colOff>
      <xdr:row>116</xdr:row>
      <xdr:rowOff>53577</xdr:rowOff>
    </xdr:from>
    <xdr:to>
      <xdr:col>10</xdr:col>
      <xdr:colOff>535781</xdr:colOff>
      <xdr:row>125</xdr:row>
      <xdr:rowOff>69850</xdr:rowOff>
    </xdr:to>
    <xdr:graphicFrame macro="">
      <xdr:nvGraphicFramePr>
        <xdr:cNvPr id="10" name="Diagram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11</xdr:col>
      <xdr:colOff>89294</xdr:colOff>
      <xdr:row>116</xdr:row>
      <xdr:rowOff>71438</xdr:rowOff>
    </xdr:from>
    <xdr:ext cx="2286001" cy="1327547"/>
    <xdr:sp macro="" textlink="">
      <xdr:nvSpPr>
        <xdr:cNvPr id="11" name="textruta 10"/>
        <xdr:cNvSpPr txBox="1"/>
      </xdr:nvSpPr>
      <xdr:spPr>
        <a:xfrm>
          <a:off x="6572247" y="31521797"/>
          <a:ext cx="2286001" cy="1327547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sv-SE" sz="1100"/>
            <a:t>Medelvärdena är beräknade så här:</a:t>
          </a:r>
        </a:p>
        <a:p>
          <a:pPr fontAlgn="auto" hangingPunct="1"/>
          <a:r>
            <a:rPr lang="sv-SE" sz="1100">
              <a:solidFill>
                <a:schemeClr val="tx1"/>
              </a:solidFill>
              <a:latin typeface="+mn-lt"/>
              <a:ea typeface="+mn-ea"/>
              <a:cs typeface="+mn-cs"/>
            </a:rPr>
            <a:t>Stämmer helt och hållet = 4</a:t>
          </a:r>
        </a:p>
        <a:p>
          <a:pPr fontAlgn="auto" hangingPunct="1"/>
          <a:r>
            <a:rPr lang="sv-SE" sz="1100">
              <a:solidFill>
                <a:schemeClr val="tx1"/>
              </a:solidFill>
              <a:latin typeface="+mn-lt"/>
              <a:ea typeface="+mn-ea"/>
              <a:cs typeface="+mn-cs"/>
            </a:rPr>
            <a:t>Stämmer ganska bra = 3</a:t>
          </a:r>
        </a:p>
        <a:p>
          <a:pPr fontAlgn="auto" hangingPunct="1"/>
          <a:r>
            <a:rPr lang="sv-SE" sz="1100">
              <a:solidFill>
                <a:schemeClr val="tx1"/>
              </a:solidFill>
              <a:latin typeface="+mn-lt"/>
              <a:ea typeface="+mn-ea"/>
              <a:cs typeface="+mn-cs"/>
            </a:rPr>
            <a:t>Stämmer ganska dåligt = 2</a:t>
          </a:r>
        </a:p>
        <a:p>
          <a:pPr fontAlgn="auto" hangingPunct="1"/>
          <a:r>
            <a:rPr lang="sv-SE" sz="1100">
              <a:solidFill>
                <a:schemeClr val="tx1"/>
              </a:solidFill>
              <a:latin typeface="+mn-lt"/>
              <a:ea typeface="+mn-ea"/>
              <a:cs typeface="+mn-cs"/>
            </a:rPr>
            <a:t>Stämmer inte alls = 1</a:t>
          </a:r>
        </a:p>
        <a:p>
          <a:pPr fontAlgn="auto" hangingPunct="1"/>
          <a:r>
            <a:rPr lang="sv-SE" sz="1100">
              <a:solidFill>
                <a:schemeClr val="tx1"/>
              </a:solidFill>
              <a:latin typeface="+mn-lt"/>
              <a:ea typeface="+mn-ea"/>
              <a:cs typeface="+mn-cs"/>
            </a:rPr>
            <a:t>Vet inte samt Uppgift saknas är inte medräknade.</a:t>
          </a:r>
        </a:p>
        <a:p>
          <a:endParaRPr lang="sv-SE" sz="1100"/>
        </a:p>
      </xdr:txBody>
    </xdr:sp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0.59375</cdr:x>
      <cdr:y>0.31677</cdr:y>
    </cdr:from>
    <cdr:to>
      <cdr:x>0.98307</cdr:x>
      <cdr:y>0.44258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714639" y="867745"/>
          <a:ext cx="1779971" cy="3446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>
              <a:latin typeface="+mn-lt"/>
              <a:ea typeface="+mn-ea"/>
              <a:cs typeface="+mn-cs"/>
            </a:rPr>
            <a:t>UTVECKLING OCH LÄRANDE</a:t>
          </a:r>
          <a:endParaRPr lang="sv-SE"/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/>
        </a:p>
      </cdr:txBody>
    </cdr:sp>
  </cdr:relSizeAnchor>
  <cdr:relSizeAnchor xmlns:cdr="http://schemas.openxmlformats.org/drawingml/2006/chartDrawing">
    <cdr:from>
      <cdr:x>0.56771</cdr:x>
      <cdr:y>0.02825</cdr:y>
    </cdr:from>
    <cdr:to>
      <cdr:x>1</cdr:x>
      <cdr:y>0.13573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2607469" y="77391"/>
          <a:ext cx="1976430" cy="2944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fld id="{550DED2B-A634-459D-8956-6CE7232CF872}" type="TxLink">
            <a:rPr lang="en-US" sz="1200" b="1" i="0" u="none" strike="noStrike">
              <a:solidFill>
                <a:srgbClr val="000000"/>
              </a:solidFill>
              <a:latin typeface="Calibri"/>
            </a:rPr>
            <a:pPr/>
            <a:t>Jämförelse flickor-pojkar</a:t>
          </a:fld>
          <a:endParaRPr lang="sv-SE" sz="1100"/>
        </a:p>
      </cdr:txBody>
    </cdr:sp>
  </cdr:relSizeAnchor>
  <cdr:relSizeAnchor xmlns:cdr="http://schemas.openxmlformats.org/drawingml/2006/chartDrawing">
    <cdr:from>
      <cdr:x>0.56771</cdr:x>
      <cdr:y>0.11952</cdr:y>
    </cdr:from>
    <cdr:to>
      <cdr:x>1</cdr:x>
      <cdr:y>0.22701</cdr:y>
    </cdr:to>
    <cdr:sp macro="" textlink="Kön!$A$1">
      <cdr:nvSpPr>
        <cdr:cNvPr id="5" name="textruta 1"/>
        <cdr:cNvSpPr txBox="1"/>
      </cdr:nvSpPr>
      <cdr:spPr>
        <a:xfrm xmlns:a="http://schemas.openxmlformats.org/drawingml/2006/main">
          <a:off x="2607469" y="327422"/>
          <a:ext cx="1976430" cy="2944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fld id="{F70A4980-8D86-4758-ABC5-78868099C9FD}" type="TxLink">
            <a:rPr lang="en-US" sz="1200" b="1" i="0" u="none" strike="noStrike">
              <a:solidFill>
                <a:srgbClr val="000000"/>
              </a:solidFill>
              <a:latin typeface="Calibri"/>
            </a:rPr>
            <a:pPr/>
            <a:t>Björnkärrsskolan, åk 2-3</a:t>
          </a:fld>
          <a:endParaRPr lang="sv-SE" sz="1100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0.61068</cdr:x>
      <cdr:y>0.30471</cdr:y>
    </cdr:from>
    <cdr:to>
      <cdr:x>1</cdr:x>
      <cdr:y>0.43052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809889" y="819917"/>
          <a:ext cx="1779971" cy="3385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>
              <a:latin typeface="+mn-lt"/>
              <a:ea typeface="+mn-ea"/>
              <a:cs typeface="+mn-cs"/>
            </a:rPr>
            <a:t>ELEVINFLYTANDE</a:t>
          </a:r>
          <a:endParaRPr lang="sv-SE"/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/>
        </a:p>
      </cdr:txBody>
    </cdr:sp>
  </cdr:relSizeAnchor>
  <cdr:relSizeAnchor xmlns:cdr="http://schemas.openxmlformats.org/drawingml/2006/chartDrawing">
    <cdr:from>
      <cdr:x>0.56771</cdr:x>
      <cdr:y>0.02434</cdr:y>
    </cdr:from>
    <cdr:to>
      <cdr:x>1</cdr:x>
      <cdr:y>0.13376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2613422" y="65484"/>
          <a:ext cx="1976430" cy="2944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fld id="{550DED2B-A634-459D-8956-6CE7232CF872}" type="TxLink">
            <a:rPr lang="en-US" sz="1200" b="1" i="0" u="none" strike="noStrike">
              <a:solidFill>
                <a:srgbClr val="000000"/>
              </a:solidFill>
              <a:latin typeface="Calibri"/>
            </a:rPr>
            <a:pPr/>
            <a:t>Jämförelse flickor-pojkar</a:t>
          </a:fld>
          <a:endParaRPr lang="sv-SE" sz="1100"/>
        </a:p>
      </cdr:txBody>
    </cdr:sp>
  </cdr:relSizeAnchor>
  <cdr:relSizeAnchor xmlns:cdr="http://schemas.openxmlformats.org/drawingml/2006/chartDrawing">
    <cdr:from>
      <cdr:x>0.56771</cdr:x>
      <cdr:y>0.11726</cdr:y>
    </cdr:from>
    <cdr:to>
      <cdr:x>1</cdr:x>
      <cdr:y>0.22668</cdr:y>
    </cdr:to>
    <cdr:sp macro="" textlink="Kön!$A$1">
      <cdr:nvSpPr>
        <cdr:cNvPr id="5" name="textruta 1"/>
        <cdr:cNvSpPr txBox="1"/>
      </cdr:nvSpPr>
      <cdr:spPr>
        <a:xfrm xmlns:a="http://schemas.openxmlformats.org/drawingml/2006/main">
          <a:off x="2613422" y="315515"/>
          <a:ext cx="1976430" cy="2944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fld id="{97E45155-0A83-4F1B-9BF1-B152D3098379}" type="TxLink">
            <a:rPr lang="en-US" sz="1200" b="1" i="0" u="none" strike="noStrike">
              <a:solidFill>
                <a:srgbClr val="000000"/>
              </a:solidFill>
              <a:latin typeface="Calibri"/>
            </a:rPr>
            <a:pPr/>
            <a:t>Björnkärrsskolan, åk 2-3</a:t>
          </a:fld>
          <a:endParaRPr lang="sv-SE" sz="1100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0.57943</cdr:x>
      <cdr:y>0.32778</cdr:y>
    </cdr:from>
    <cdr:to>
      <cdr:x>0.96875</cdr:x>
      <cdr:y>0.45359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649155" y="871350"/>
          <a:ext cx="1779971" cy="3344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>
              <a:latin typeface="+mn-lt"/>
              <a:ea typeface="+mn-ea"/>
              <a:cs typeface="+mn-cs"/>
            </a:rPr>
            <a:t>LOKALER OCH MAT</a:t>
          </a:r>
          <a:endParaRPr lang="sv-SE"/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/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/>
        </a:p>
      </cdr:txBody>
    </cdr:sp>
  </cdr:relSizeAnchor>
  <cdr:relSizeAnchor xmlns:cdr="http://schemas.openxmlformats.org/drawingml/2006/chartDrawing">
    <cdr:from>
      <cdr:x>0.56771</cdr:x>
      <cdr:y>0.03135</cdr:y>
    </cdr:from>
    <cdr:to>
      <cdr:x>1</cdr:x>
      <cdr:y>0.14211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2601515" y="83344"/>
          <a:ext cx="1976430" cy="2944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fld id="{550DED2B-A634-459D-8956-6CE7232CF872}" type="TxLink">
            <a:rPr lang="en-US" sz="1200" b="1" i="0" u="none" strike="noStrike">
              <a:solidFill>
                <a:srgbClr val="000000"/>
              </a:solidFill>
              <a:latin typeface="Calibri"/>
            </a:rPr>
            <a:pPr/>
            <a:t>Jämförelse flickor-pojkar</a:t>
          </a:fld>
          <a:endParaRPr lang="sv-SE" sz="1100"/>
        </a:p>
      </cdr:txBody>
    </cdr:sp>
  </cdr:relSizeAnchor>
  <cdr:relSizeAnchor xmlns:cdr="http://schemas.openxmlformats.org/drawingml/2006/chartDrawing">
    <cdr:from>
      <cdr:x>0.56771</cdr:x>
      <cdr:y>0.12541</cdr:y>
    </cdr:from>
    <cdr:to>
      <cdr:x>1</cdr:x>
      <cdr:y>0.23616</cdr:y>
    </cdr:to>
    <cdr:sp macro="" textlink="Kön!$A$1">
      <cdr:nvSpPr>
        <cdr:cNvPr id="5" name="textruta 1"/>
        <cdr:cNvSpPr txBox="1"/>
      </cdr:nvSpPr>
      <cdr:spPr>
        <a:xfrm xmlns:a="http://schemas.openxmlformats.org/drawingml/2006/main">
          <a:off x="2601515" y="333375"/>
          <a:ext cx="1976430" cy="2944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fld id="{62C1521D-12EF-47C6-ADF5-866FCECEC62E}" type="TxLink">
            <a:rPr lang="en-US" sz="1200" b="1" i="0" u="none" strike="noStrike">
              <a:solidFill>
                <a:srgbClr val="000000"/>
              </a:solidFill>
              <a:latin typeface="Calibri"/>
            </a:rPr>
            <a:pPr/>
            <a:t>Björnkärrsskolan, åk 2-3</a:t>
          </a:fld>
          <a:endParaRPr lang="sv-SE" sz="1100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71437</xdr:colOff>
      <xdr:row>13</xdr:row>
      <xdr:rowOff>17861</xdr:rowOff>
    </xdr:from>
    <xdr:to>
      <xdr:col>10</xdr:col>
      <xdr:colOff>476250</xdr:colOff>
      <xdr:row>19</xdr:row>
      <xdr:rowOff>387350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23813</xdr:colOff>
      <xdr:row>34</xdr:row>
      <xdr:rowOff>1</xdr:rowOff>
    </xdr:from>
    <xdr:to>
      <xdr:col>10</xdr:col>
      <xdr:colOff>511970</xdr:colOff>
      <xdr:row>41</xdr:row>
      <xdr:rowOff>6350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47625</xdr:colOff>
      <xdr:row>53</xdr:row>
      <xdr:rowOff>0</xdr:rowOff>
    </xdr:from>
    <xdr:to>
      <xdr:col>10</xdr:col>
      <xdr:colOff>535782</xdr:colOff>
      <xdr:row>60</xdr:row>
      <xdr:rowOff>190500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47625</xdr:colOff>
      <xdr:row>72</xdr:row>
      <xdr:rowOff>17859</xdr:rowOff>
    </xdr:from>
    <xdr:to>
      <xdr:col>10</xdr:col>
      <xdr:colOff>535782</xdr:colOff>
      <xdr:row>85</xdr:row>
      <xdr:rowOff>50800</xdr:rowOff>
    </xdr:to>
    <xdr:graphicFrame macro="">
      <xdr:nvGraphicFramePr>
        <xdr:cNvPr id="5" name="Diagra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10</xdr:col>
      <xdr:colOff>499665</xdr:colOff>
      <xdr:row>13</xdr:row>
      <xdr:rowOff>16669</xdr:rowOff>
    </xdr:from>
    <xdr:ext cx="2262585" cy="1327547"/>
    <xdr:sp macro="" textlink="">
      <xdr:nvSpPr>
        <xdr:cNvPr id="6" name="textruta 5"/>
        <xdr:cNvSpPr txBox="1"/>
      </xdr:nvSpPr>
      <xdr:spPr>
        <a:xfrm>
          <a:off x="6462315" y="1858169"/>
          <a:ext cx="2262585" cy="1327547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sv-SE" sz="1100"/>
            <a:t>Medelvärdena är beräknade så här:</a:t>
          </a:r>
        </a:p>
        <a:p>
          <a:pPr fontAlgn="auto" hangingPunct="1"/>
          <a:r>
            <a:rPr lang="sv-SE" sz="1100">
              <a:solidFill>
                <a:schemeClr val="tx1"/>
              </a:solidFill>
              <a:latin typeface="+mn-lt"/>
              <a:ea typeface="+mn-ea"/>
              <a:cs typeface="+mn-cs"/>
            </a:rPr>
            <a:t>Stämmer helt och hållet = 4</a:t>
          </a:r>
        </a:p>
        <a:p>
          <a:pPr fontAlgn="auto" hangingPunct="1"/>
          <a:r>
            <a:rPr lang="sv-SE" sz="1100">
              <a:solidFill>
                <a:schemeClr val="tx1"/>
              </a:solidFill>
              <a:latin typeface="+mn-lt"/>
              <a:ea typeface="+mn-ea"/>
              <a:cs typeface="+mn-cs"/>
            </a:rPr>
            <a:t>Stämmer ganska bra = 3</a:t>
          </a:r>
        </a:p>
        <a:p>
          <a:pPr fontAlgn="auto" hangingPunct="1"/>
          <a:r>
            <a:rPr lang="sv-SE" sz="1100">
              <a:solidFill>
                <a:schemeClr val="tx1"/>
              </a:solidFill>
              <a:latin typeface="+mn-lt"/>
              <a:ea typeface="+mn-ea"/>
              <a:cs typeface="+mn-cs"/>
            </a:rPr>
            <a:t>Stämmer ganska dåligt = 2</a:t>
          </a:r>
        </a:p>
        <a:p>
          <a:pPr fontAlgn="auto" hangingPunct="1"/>
          <a:r>
            <a:rPr lang="sv-SE" sz="1100">
              <a:solidFill>
                <a:schemeClr val="tx1"/>
              </a:solidFill>
              <a:latin typeface="+mn-lt"/>
              <a:ea typeface="+mn-ea"/>
              <a:cs typeface="+mn-cs"/>
            </a:rPr>
            <a:t>Stämmer inte alls = 1</a:t>
          </a:r>
        </a:p>
        <a:p>
          <a:pPr fontAlgn="auto" hangingPunct="1"/>
          <a:r>
            <a:rPr lang="sv-SE" sz="1100">
              <a:solidFill>
                <a:schemeClr val="tx1"/>
              </a:solidFill>
              <a:latin typeface="+mn-lt"/>
              <a:ea typeface="+mn-ea"/>
              <a:cs typeface="+mn-cs"/>
            </a:rPr>
            <a:t>Vet inte samt Uppgift saknas är inte medräknade.</a:t>
          </a:r>
        </a:p>
        <a:p>
          <a:endParaRPr lang="sv-SE" sz="1100"/>
        </a:p>
      </xdr:txBody>
    </xdr:sp>
    <xdr:clientData/>
  </xdr:oneCellAnchor>
  <xdr:oneCellAnchor>
    <xdr:from>
      <xdr:col>11</xdr:col>
      <xdr:colOff>8731</xdr:colOff>
      <xdr:row>53</xdr:row>
      <xdr:rowOff>0</xdr:rowOff>
    </xdr:from>
    <xdr:ext cx="2220119" cy="1327547"/>
    <xdr:sp macro="" textlink="">
      <xdr:nvSpPr>
        <xdr:cNvPr id="8" name="textruta 7"/>
        <xdr:cNvSpPr txBox="1"/>
      </xdr:nvSpPr>
      <xdr:spPr>
        <a:xfrm>
          <a:off x="6517481" y="11182350"/>
          <a:ext cx="2220119" cy="1327547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sv-SE" sz="1100"/>
            <a:t>Medelvärdena är beräknade så här:</a:t>
          </a:r>
        </a:p>
        <a:p>
          <a:pPr fontAlgn="auto" hangingPunct="1"/>
          <a:r>
            <a:rPr lang="sv-SE" sz="1100">
              <a:solidFill>
                <a:schemeClr val="tx1"/>
              </a:solidFill>
              <a:latin typeface="+mn-lt"/>
              <a:ea typeface="+mn-ea"/>
              <a:cs typeface="+mn-cs"/>
            </a:rPr>
            <a:t>Stämmer helt och hållet = 4</a:t>
          </a:r>
        </a:p>
        <a:p>
          <a:pPr fontAlgn="auto" hangingPunct="1"/>
          <a:r>
            <a:rPr lang="sv-SE" sz="1100">
              <a:solidFill>
                <a:schemeClr val="tx1"/>
              </a:solidFill>
              <a:latin typeface="+mn-lt"/>
              <a:ea typeface="+mn-ea"/>
              <a:cs typeface="+mn-cs"/>
            </a:rPr>
            <a:t>Stämmer ganska bra = 3</a:t>
          </a:r>
        </a:p>
        <a:p>
          <a:pPr fontAlgn="auto" hangingPunct="1"/>
          <a:r>
            <a:rPr lang="sv-SE" sz="1100">
              <a:solidFill>
                <a:schemeClr val="tx1"/>
              </a:solidFill>
              <a:latin typeface="+mn-lt"/>
              <a:ea typeface="+mn-ea"/>
              <a:cs typeface="+mn-cs"/>
            </a:rPr>
            <a:t>Stämmer ganska dåligt = 2</a:t>
          </a:r>
        </a:p>
        <a:p>
          <a:pPr fontAlgn="auto" hangingPunct="1"/>
          <a:r>
            <a:rPr lang="sv-SE" sz="1100">
              <a:solidFill>
                <a:schemeClr val="tx1"/>
              </a:solidFill>
              <a:latin typeface="+mn-lt"/>
              <a:ea typeface="+mn-ea"/>
              <a:cs typeface="+mn-cs"/>
            </a:rPr>
            <a:t>Stämmer inte alls = 1</a:t>
          </a:r>
        </a:p>
        <a:p>
          <a:pPr fontAlgn="auto" hangingPunct="1"/>
          <a:r>
            <a:rPr lang="sv-SE" sz="1100">
              <a:solidFill>
                <a:schemeClr val="tx1"/>
              </a:solidFill>
              <a:latin typeface="+mn-lt"/>
              <a:ea typeface="+mn-ea"/>
              <a:cs typeface="+mn-cs"/>
            </a:rPr>
            <a:t>Vet inte samt Uppgift saknas är inte medräknade.</a:t>
          </a:r>
        </a:p>
        <a:p>
          <a:endParaRPr lang="sv-SE" sz="1100"/>
        </a:p>
      </xdr:txBody>
    </xdr:sp>
    <xdr:clientData/>
  </xdr:oneCellAnchor>
  <xdr:oneCellAnchor>
    <xdr:from>
      <xdr:col>11</xdr:col>
      <xdr:colOff>14287</xdr:colOff>
      <xdr:row>72</xdr:row>
      <xdr:rowOff>23414</xdr:rowOff>
    </xdr:from>
    <xdr:ext cx="2214563" cy="1327547"/>
    <xdr:sp macro="" textlink="">
      <xdr:nvSpPr>
        <xdr:cNvPr id="9" name="textruta 8"/>
        <xdr:cNvSpPr txBox="1"/>
      </xdr:nvSpPr>
      <xdr:spPr>
        <a:xfrm>
          <a:off x="6523037" y="15485664"/>
          <a:ext cx="2214563" cy="1327547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sv-SE" sz="1100"/>
            <a:t>Medelvärdena är beräknade så här:</a:t>
          </a:r>
        </a:p>
        <a:p>
          <a:pPr fontAlgn="auto" hangingPunct="1"/>
          <a:r>
            <a:rPr lang="sv-SE" sz="1100">
              <a:solidFill>
                <a:schemeClr val="tx1"/>
              </a:solidFill>
              <a:latin typeface="+mn-lt"/>
              <a:ea typeface="+mn-ea"/>
              <a:cs typeface="+mn-cs"/>
            </a:rPr>
            <a:t>Stämmer helt och hållet = 4</a:t>
          </a:r>
        </a:p>
        <a:p>
          <a:pPr fontAlgn="auto" hangingPunct="1"/>
          <a:r>
            <a:rPr lang="sv-SE" sz="1100">
              <a:solidFill>
                <a:schemeClr val="tx1"/>
              </a:solidFill>
              <a:latin typeface="+mn-lt"/>
              <a:ea typeface="+mn-ea"/>
              <a:cs typeface="+mn-cs"/>
            </a:rPr>
            <a:t>Stämmer ganska bra = 3</a:t>
          </a:r>
        </a:p>
        <a:p>
          <a:pPr fontAlgn="auto" hangingPunct="1"/>
          <a:r>
            <a:rPr lang="sv-SE" sz="1100">
              <a:solidFill>
                <a:schemeClr val="tx1"/>
              </a:solidFill>
              <a:latin typeface="+mn-lt"/>
              <a:ea typeface="+mn-ea"/>
              <a:cs typeface="+mn-cs"/>
            </a:rPr>
            <a:t>Stämmer ganska dåligt = 2</a:t>
          </a:r>
        </a:p>
        <a:p>
          <a:pPr fontAlgn="auto" hangingPunct="1"/>
          <a:r>
            <a:rPr lang="sv-SE" sz="1100">
              <a:solidFill>
                <a:schemeClr val="tx1"/>
              </a:solidFill>
              <a:latin typeface="+mn-lt"/>
              <a:ea typeface="+mn-ea"/>
              <a:cs typeface="+mn-cs"/>
            </a:rPr>
            <a:t>Stämmer inte alls = 1</a:t>
          </a:r>
        </a:p>
        <a:p>
          <a:pPr fontAlgn="auto" hangingPunct="1"/>
          <a:r>
            <a:rPr lang="sv-SE" sz="1100">
              <a:solidFill>
                <a:schemeClr val="tx1"/>
              </a:solidFill>
              <a:latin typeface="+mn-lt"/>
              <a:ea typeface="+mn-ea"/>
              <a:cs typeface="+mn-cs"/>
            </a:rPr>
            <a:t>Vet inte samt Uppgift saknas är inte medräknade.</a:t>
          </a:r>
        </a:p>
        <a:p>
          <a:endParaRPr lang="sv-SE" sz="1100"/>
        </a:p>
      </xdr:txBody>
    </xdr:sp>
    <xdr:clientData/>
  </xdr:oneCellAnchor>
  <xdr:twoCellAnchor>
    <xdr:from>
      <xdr:col>2</xdr:col>
      <xdr:colOff>41671</xdr:colOff>
      <xdr:row>110</xdr:row>
      <xdr:rowOff>35718</xdr:rowOff>
    </xdr:from>
    <xdr:to>
      <xdr:col>10</xdr:col>
      <xdr:colOff>529828</xdr:colOff>
      <xdr:row>118</xdr:row>
      <xdr:rowOff>254000</xdr:rowOff>
    </xdr:to>
    <xdr:graphicFrame macro="">
      <xdr:nvGraphicFramePr>
        <xdr:cNvPr id="10" name="Diagram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11</xdr:col>
      <xdr:colOff>7141</xdr:colOff>
      <xdr:row>110</xdr:row>
      <xdr:rowOff>34529</xdr:rowOff>
    </xdr:from>
    <xdr:ext cx="2221709" cy="1327547"/>
    <xdr:sp macro="" textlink="">
      <xdr:nvSpPr>
        <xdr:cNvPr id="11" name="textruta 10"/>
        <xdr:cNvSpPr txBox="1"/>
      </xdr:nvSpPr>
      <xdr:spPr>
        <a:xfrm>
          <a:off x="6515891" y="20144979"/>
          <a:ext cx="2221709" cy="1327547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sv-SE" sz="1100"/>
            <a:t>Medelvärdena är beräknade så här:</a:t>
          </a:r>
        </a:p>
        <a:p>
          <a:pPr fontAlgn="auto" hangingPunct="1"/>
          <a:r>
            <a:rPr lang="sv-SE" sz="1100">
              <a:solidFill>
                <a:schemeClr val="tx1"/>
              </a:solidFill>
              <a:latin typeface="+mn-lt"/>
              <a:ea typeface="+mn-ea"/>
              <a:cs typeface="+mn-cs"/>
            </a:rPr>
            <a:t>Stämmer helt och hållet = 4</a:t>
          </a:r>
        </a:p>
        <a:p>
          <a:pPr fontAlgn="auto" hangingPunct="1"/>
          <a:r>
            <a:rPr lang="sv-SE" sz="1100">
              <a:solidFill>
                <a:schemeClr val="tx1"/>
              </a:solidFill>
              <a:latin typeface="+mn-lt"/>
              <a:ea typeface="+mn-ea"/>
              <a:cs typeface="+mn-cs"/>
            </a:rPr>
            <a:t>Stämmer ganska bra = 3</a:t>
          </a:r>
        </a:p>
        <a:p>
          <a:pPr fontAlgn="auto" hangingPunct="1"/>
          <a:r>
            <a:rPr lang="sv-SE" sz="1100">
              <a:solidFill>
                <a:schemeClr val="tx1"/>
              </a:solidFill>
              <a:latin typeface="+mn-lt"/>
              <a:ea typeface="+mn-ea"/>
              <a:cs typeface="+mn-cs"/>
            </a:rPr>
            <a:t>Stämmer ganska dåligt = 2</a:t>
          </a:r>
        </a:p>
        <a:p>
          <a:pPr fontAlgn="auto" hangingPunct="1"/>
          <a:r>
            <a:rPr lang="sv-SE" sz="1100">
              <a:solidFill>
                <a:schemeClr val="tx1"/>
              </a:solidFill>
              <a:latin typeface="+mn-lt"/>
              <a:ea typeface="+mn-ea"/>
              <a:cs typeface="+mn-cs"/>
            </a:rPr>
            <a:t>Stämmer inte alls = 1</a:t>
          </a:r>
        </a:p>
        <a:p>
          <a:pPr fontAlgn="auto" hangingPunct="1"/>
          <a:r>
            <a:rPr lang="sv-SE" sz="1100">
              <a:solidFill>
                <a:schemeClr val="tx1"/>
              </a:solidFill>
              <a:latin typeface="+mn-lt"/>
              <a:ea typeface="+mn-ea"/>
              <a:cs typeface="+mn-cs"/>
            </a:rPr>
            <a:t>Vet inte samt Uppgift saknas är inte medräknade.</a:t>
          </a:r>
        </a:p>
        <a:p>
          <a:endParaRPr lang="sv-SE" sz="1100"/>
        </a:p>
      </xdr:txBody>
    </xdr:sp>
    <xdr:clientData/>
  </xdr:oneCellAnchor>
  <xdr:oneCellAnchor>
    <xdr:from>
      <xdr:col>11</xdr:col>
      <xdr:colOff>1</xdr:colOff>
      <xdr:row>34</xdr:row>
      <xdr:rowOff>0</xdr:rowOff>
    </xdr:from>
    <xdr:ext cx="2381249" cy="2749550"/>
    <xdr:sp macro="" textlink="">
      <xdr:nvSpPr>
        <xdr:cNvPr id="12" name="textruta 11"/>
        <xdr:cNvSpPr txBox="1"/>
      </xdr:nvSpPr>
      <xdr:spPr>
        <a:xfrm>
          <a:off x="6508751" y="5956300"/>
          <a:ext cx="2381249" cy="274955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sv-SE" sz="1100"/>
            <a:t>Medelvärdena är beräknade så här:</a:t>
          </a:r>
        </a:p>
        <a:p>
          <a:pPr fontAlgn="auto" hangingPunct="1"/>
          <a:r>
            <a:rPr lang="sv-SE" sz="1100">
              <a:solidFill>
                <a:schemeClr val="tx1"/>
              </a:solidFill>
              <a:latin typeface="+mn-lt"/>
              <a:ea typeface="+mn-ea"/>
              <a:cs typeface="+mn-cs"/>
            </a:rPr>
            <a:t>Stämmer helt och hållet = 4</a:t>
          </a:r>
        </a:p>
        <a:p>
          <a:pPr fontAlgn="auto" hangingPunct="1"/>
          <a:r>
            <a:rPr lang="sv-SE" sz="1100">
              <a:solidFill>
                <a:schemeClr val="tx1"/>
              </a:solidFill>
              <a:latin typeface="+mn-lt"/>
              <a:ea typeface="+mn-ea"/>
              <a:cs typeface="+mn-cs"/>
            </a:rPr>
            <a:t>Stämmer ganska bra = 3</a:t>
          </a:r>
        </a:p>
        <a:p>
          <a:pPr fontAlgn="auto" hangingPunct="1"/>
          <a:r>
            <a:rPr lang="sv-SE" sz="1100">
              <a:solidFill>
                <a:schemeClr val="tx1"/>
              </a:solidFill>
              <a:latin typeface="+mn-lt"/>
              <a:ea typeface="+mn-ea"/>
              <a:cs typeface="+mn-cs"/>
            </a:rPr>
            <a:t>Stämmer ganska dåligt = 2</a:t>
          </a:r>
        </a:p>
        <a:p>
          <a:pPr fontAlgn="auto" hangingPunct="1"/>
          <a:r>
            <a:rPr lang="sv-SE" sz="1100">
              <a:solidFill>
                <a:schemeClr val="tx1"/>
              </a:solidFill>
              <a:latin typeface="+mn-lt"/>
              <a:ea typeface="+mn-ea"/>
              <a:cs typeface="+mn-cs"/>
            </a:rPr>
            <a:t>Stämmer inte alls = 1</a:t>
          </a:r>
        </a:p>
        <a:p>
          <a:pPr fontAlgn="auto" hangingPunct="1"/>
          <a:r>
            <a:rPr lang="sv-SE" sz="1100">
              <a:solidFill>
                <a:schemeClr val="tx1"/>
              </a:solidFill>
              <a:latin typeface="+mn-lt"/>
              <a:ea typeface="+mn-ea"/>
              <a:cs typeface="+mn-cs"/>
            </a:rPr>
            <a:t>Vet inte samt Uppgift saknas är inte medräknade.</a:t>
          </a:r>
        </a:p>
        <a:p>
          <a:pPr fontAlgn="auto" hangingPunct="1"/>
          <a:endParaRPr lang="sv-SE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fontAlgn="auto" hangingPunct="1"/>
          <a:r>
            <a:rPr lang="sv-SE" sz="1100" i="1" u="sng">
              <a:solidFill>
                <a:schemeClr val="tx2">
                  <a:lumMod val="60000"/>
                  <a:lumOff val="40000"/>
                </a:schemeClr>
              </a:solidFill>
              <a:latin typeface="+mn-lt"/>
              <a:ea typeface="+mn-ea"/>
              <a:cs typeface="+mn-cs"/>
            </a:rPr>
            <a:t>Viktigt:</a:t>
          </a:r>
        </a:p>
        <a:p>
          <a:pPr fontAlgn="auto" hangingPunct="1"/>
          <a:r>
            <a:rPr lang="sv-SE" sz="1100" i="1">
              <a:solidFill>
                <a:schemeClr val="tx2">
                  <a:lumMod val="60000"/>
                  <a:lumOff val="40000"/>
                </a:schemeClr>
              </a:solidFill>
              <a:latin typeface="+mn-lt"/>
              <a:ea typeface="+mn-ea"/>
              <a:cs typeface="+mn-cs"/>
            </a:rPr>
            <a:t>Fråga b8</a:t>
          </a:r>
          <a:r>
            <a:rPr lang="sv-SE" sz="1100" i="1" baseline="0">
              <a:solidFill>
                <a:schemeClr val="tx2">
                  <a:lumMod val="60000"/>
                  <a:lumOff val="40000"/>
                </a:schemeClr>
              </a:solidFill>
              <a:latin typeface="+mn-lt"/>
              <a:ea typeface="+mn-ea"/>
              <a:cs typeface="+mn-cs"/>
            </a:rPr>
            <a:t> är ny för år 2015 och har inga jämförande värden för år 2014.</a:t>
          </a:r>
        </a:p>
        <a:p>
          <a:pPr fontAlgn="auto" hangingPunct="1"/>
          <a:endParaRPr lang="sv-SE" sz="1100" i="1" baseline="0">
            <a:solidFill>
              <a:schemeClr val="tx2">
                <a:lumMod val="60000"/>
                <a:lumOff val="4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one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0.64323</cdr:x>
      <cdr:y>0.32146</cdr:y>
    </cdr:from>
    <cdr:to>
      <cdr:x>0.88802</cdr:x>
      <cdr:y>0.44727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940838" y="855419"/>
          <a:ext cx="1119180" cy="3347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sv-SE" sz="1100"/>
            <a:t>VÄRDEGRUND</a:t>
          </a:r>
        </a:p>
      </cdr:txBody>
    </cdr:sp>
  </cdr:relSizeAnchor>
  <cdr:relSizeAnchor xmlns:cdr="http://schemas.openxmlformats.org/drawingml/2006/chartDrawing">
    <cdr:from>
      <cdr:x>0.64323</cdr:x>
      <cdr:y>0.02387</cdr:y>
    </cdr:from>
    <cdr:to>
      <cdr:x>1</cdr:x>
      <cdr:y>0.24758</cdr:y>
    </cdr:to>
    <cdr:sp macro="" textlink="'Jfr 2014-2016'!$A$2">
      <cdr:nvSpPr>
        <cdr:cNvPr id="3" name="textruta 2"/>
        <cdr:cNvSpPr txBox="1"/>
      </cdr:nvSpPr>
      <cdr:spPr>
        <a:xfrm xmlns:a="http://schemas.openxmlformats.org/drawingml/2006/main">
          <a:off x="2955399" y="65054"/>
          <a:ext cx="1639223" cy="6096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31159EE9-FF3D-4169-AFC9-9CAFDF0561D7}" type="TxLink">
            <a:rPr lang="en-US" sz="1200" b="1" i="0" u="none" strike="noStrike">
              <a:solidFill>
                <a:srgbClr val="000000"/>
              </a:solidFill>
              <a:latin typeface="Calibri"/>
            </a:rPr>
            <a:pPr/>
            <a:t>Jämförelse 2014-2016, 
båda könen</a:t>
          </a:fld>
          <a:endParaRPr lang="sv-SE" sz="1100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0.65329</cdr:x>
      <cdr:y>0.28315</cdr:y>
    </cdr:from>
    <cdr:to>
      <cdr:x>0.98747</cdr:x>
      <cdr:y>0.45116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998786" y="773150"/>
          <a:ext cx="1533955" cy="458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sv-SE" sz="1100"/>
            <a:t>UTVECKLING OCH </a:t>
          </a:r>
        </a:p>
        <a:p xmlns:a="http://schemas.openxmlformats.org/drawingml/2006/main">
          <a:r>
            <a:rPr lang="sv-SE" sz="1100"/>
            <a:t>LÄRANDE</a:t>
          </a:r>
        </a:p>
      </cdr:txBody>
    </cdr:sp>
  </cdr:relSizeAnchor>
  <cdr:relSizeAnchor xmlns:cdr="http://schemas.openxmlformats.org/drawingml/2006/chartDrawing">
    <cdr:from>
      <cdr:x>0.60571</cdr:x>
      <cdr:y>0.03925</cdr:y>
    </cdr:from>
    <cdr:to>
      <cdr:x>0.87915</cdr:x>
      <cdr:y>0.14484</cdr:y>
    </cdr:to>
    <cdr:sp macro="" textlink="'Jfr 2014-2016'!$A$2">
      <cdr:nvSpPr>
        <cdr:cNvPr id="3" name="textruta 1"/>
        <cdr:cNvSpPr txBox="1"/>
      </cdr:nvSpPr>
      <cdr:spPr>
        <a:xfrm xmlns:a="http://schemas.openxmlformats.org/drawingml/2006/main">
          <a:off x="2780365" y="115397"/>
          <a:ext cx="1255160" cy="3104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fld id="{CA1B67B5-DC2F-4269-AFE3-D38A07AA4CBE}" type="TxLink">
            <a:rPr lang="en-US" sz="1200" b="1" i="0" u="none" strike="noStrike">
              <a:solidFill>
                <a:srgbClr val="000000"/>
              </a:solidFill>
              <a:latin typeface="Calibri"/>
            </a:rPr>
            <a:pPr/>
            <a:t>Jämförelse 2014-2016, 
båda könen</a:t>
          </a:fld>
          <a:endParaRPr lang="sv-SE" sz="1100"/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0.65087</cdr:x>
      <cdr:y>0.2942</cdr:y>
    </cdr:from>
    <cdr:to>
      <cdr:x>0.99162</cdr:x>
      <cdr:y>0.42001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987674" y="792104"/>
          <a:ext cx="1564117" cy="3387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sv-SE" sz="1100"/>
            <a:t>ELEVINFLYTANDE</a:t>
          </a:r>
        </a:p>
      </cdr:txBody>
    </cdr:sp>
  </cdr:relSizeAnchor>
  <cdr:relSizeAnchor xmlns:cdr="http://schemas.openxmlformats.org/drawingml/2006/chartDrawing">
    <cdr:from>
      <cdr:x>0.60286</cdr:x>
      <cdr:y>0.02908</cdr:y>
    </cdr:from>
    <cdr:to>
      <cdr:x>0.8763</cdr:x>
      <cdr:y>0.14318</cdr:y>
    </cdr:to>
    <cdr:sp macro="" textlink="'Jfr 2014-2016'!$A$2">
      <cdr:nvSpPr>
        <cdr:cNvPr id="3" name="textruta 1"/>
        <cdr:cNvSpPr txBox="1"/>
      </cdr:nvSpPr>
      <cdr:spPr>
        <a:xfrm xmlns:a="http://schemas.openxmlformats.org/drawingml/2006/main">
          <a:off x="2756297" y="77390"/>
          <a:ext cx="1250156" cy="3036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fld id="{D0F72828-F65B-4D54-AFBD-A36568888C1D}" type="TxLink">
            <a:rPr lang="en-US" sz="1200" b="1" i="0" u="none" strike="noStrike">
              <a:solidFill>
                <a:srgbClr val="000000"/>
              </a:solidFill>
              <a:latin typeface="Calibri"/>
            </a:rPr>
            <a:pPr/>
            <a:t>Jämförelse 2014-2016, 
båda könen</a:t>
          </a:fld>
          <a:endParaRPr lang="sv-SE" sz="1100"/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0.61133</cdr:x>
      <cdr:y>0.28775</cdr:y>
    </cdr:from>
    <cdr:to>
      <cdr:x>0.99024</cdr:x>
      <cdr:y>0.41356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806148" y="786052"/>
          <a:ext cx="1739294" cy="3436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sv-SE" sz="1100"/>
            <a:t>LOKALER OCH MAT</a:t>
          </a:r>
        </a:p>
      </cdr:txBody>
    </cdr:sp>
  </cdr:relSizeAnchor>
  <cdr:relSizeAnchor xmlns:cdr="http://schemas.openxmlformats.org/drawingml/2006/chartDrawing">
    <cdr:from>
      <cdr:x>0.59635</cdr:x>
      <cdr:y>0.03564</cdr:y>
    </cdr:from>
    <cdr:to>
      <cdr:x>0.86979</cdr:x>
      <cdr:y>0.14256</cdr:y>
    </cdr:to>
    <cdr:sp macro="" textlink="'Jfr 2014-2016'!$A$2">
      <cdr:nvSpPr>
        <cdr:cNvPr id="3" name="textruta 1"/>
        <cdr:cNvSpPr txBox="1"/>
      </cdr:nvSpPr>
      <cdr:spPr>
        <a:xfrm xmlns:a="http://schemas.openxmlformats.org/drawingml/2006/main">
          <a:off x="2726531" y="101204"/>
          <a:ext cx="1250156" cy="3036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fld id="{DBE24221-C181-4F31-9E9A-676EA0E89B68}" type="TxLink">
            <a:rPr lang="en-US" sz="1200" b="1" i="0" u="none" strike="noStrike">
              <a:solidFill>
                <a:srgbClr val="000000"/>
              </a:solidFill>
              <a:latin typeface="Calibri"/>
            </a:rPr>
            <a:pPr/>
            <a:t>Jämförelse 2014-2016, 
båda könen</a:t>
          </a:fld>
          <a:endParaRPr lang="sv-SE" sz="1100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0.66666</cdr:x>
      <cdr:y>0.26239</cdr:y>
    </cdr:from>
    <cdr:to>
      <cdr:x>0.91145</cdr:x>
      <cdr:y>0.3882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3060158" y="700424"/>
          <a:ext cx="1123649" cy="3358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sv-SE" sz="1100"/>
            <a:t>FRITIDSHEM</a:t>
          </a:r>
        </a:p>
      </cdr:txBody>
    </cdr:sp>
  </cdr:relSizeAnchor>
  <cdr:relSizeAnchor xmlns:cdr="http://schemas.openxmlformats.org/drawingml/2006/chartDrawing">
    <cdr:from>
      <cdr:x>0.64323</cdr:x>
      <cdr:y>0.04158</cdr:y>
    </cdr:from>
    <cdr:to>
      <cdr:x>0.98833</cdr:x>
      <cdr:y>0.23402</cdr:y>
    </cdr:to>
    <cdr:sp macro="" textlink="'Jfr 2014-2016'!$A$2">
      <cdr:nvSpPr>
        <cdr:cNvPr id="3" name="textruta 1"/>
        <cdr:cNvSpPr txBox="1"/>
      </cdr:nvSpPr>
      <cdr:spPr>
        <a:xfrm xmlns:a="http://schemas.openxmlformats.org/drawingml/2006/main">
          <a:off x="2952591" y="110992"/>
          <a:ext cx="1584088" cy="5136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fld id="{690EC09C-2C40-4929-9719-907068647B94}" type="TxLink">
            <a:rPr lang="en-US" sz="1200" b="1" i="0" u="none" strike="noStrike">
              <a:solidFill>
                <a:srgbClr val="000000"/>
              </a:solidFill>
              <a:latin typeface="Calibri"/>
            </a:rPr>
            <a:pPr/>
            <a:t>Jämförelse 2014-2016, 
båda könen</a:t>
          </a:fld>
          <a:endParaRPr lang="sv-SE" sz="11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0.64453</cdr:x>
      <cdr:y>0.16486</cdr:y>
    </cdr:from>
    <cdr:to>
      <cdr:x>0.88932</cdr:x>
      <cdr:y>0.29067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946797" y="452439"/>
          <a:ext cx="1119188" cy="3452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sv-SE" sz="1100"/>
            <a:t>VÄRDEGRUND</a:t>
          </a:r>
        </a:p>
      </cdr:txBody>
    </cdr:sp>
  </cdr:relSizeAnchor>
  <cdr:relSizeAnchor xmlns:cdr="http://schemas.openxmlformats.org/drawingml/2006/chartDrawing">
    <cdr:from>
      <cdr:x>0.63802</cdr:x>
      <cdr:y>0.04251</cdr:y>
    </cdr:from>
    <cdr:to>
      <cdr:x>0.91146</cdr:x>
      <cdr:y>0.1566</cdr:y>
    </cdr:to>
    <cdr:sp macro="" textlink="Alla!$A$2">
      <cdr:nvSpPr>
        <cdr:cNvPr id="3" name="textruta 2"/>
        <cdr:cNvSpPr txBox="1"/>
      </cdr:nvSpPr>
      <cdr:spPr>
        <a:xfrm xmlns:a="http://schemas.openxmlformats.org/drawingml/2006/main">
          <a:off x="2917032" y="113109"/>
          <a:ext cx="1250156" cy="3036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E2DDE16-949C-4C6A-9B4F-78D6137D4BEF}" type="TxLink">
            <a:rPr lang="en-US" sz="1200" b="1" i="0" u="none" strike="noStrike">
              <a:solidFill>
                <a:srgbClr val="000000"/>
              </a:solidFill>
              <a:latin typeface="Calibri"/>
            </a:rPr>
            <a:pPr/>
            <a:t>Båda könen</a:t>
          </a:fld>
          <a:endParaRPr lang="sv-SE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0.60026</cdr:x>
      <cdr:y>0.1692</cdr:y>
    </cdr:from>
    <cdr:to>
      <cdr:x>0.97917</cdr:x>
      <cdr:y>0.29501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744389" y="464344"/>
          <a:ext cx="1732359" cy="3452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sv-SE" sz="1100"/>
            <a:t>UTVECKLING OCH LÄRANDE</a:t>
          </a:r>
        </a:p>
      </cdr:txBody>
    </cdr:sp>
  </cdr:relSizeAnchor>
  <cdr:relSizeAnchor xmlns:cdr="http://schemas.openxmlformats.org/drawingml/2006/chartDrawing">
    <cdr:from>
      <cdr:x>0.60156</cdr:x>
      <cdr:y>0.04141</cdr:y>
    </cdr:from>
    <cdr:to>
      <cdr:x>0.875</cdr:x>
      <cdr:y>0.147</cdr:y>
    </cdr:to>
    <cdr:sp macro="" textlink="">
      <cdr:nvSpPr>
        <cdr:cNvPr id="3" name="textruta 1"/>
        <cdr:cNvSpPr txBox="1"/>
      </cdr:nvSpPr>
      <cdr:spPr>
        <a:xfrm xmlns:a="http://schemas.openxmlformats.org/drawingml/2006/main">
          <a:off x="2750344" y="119062"/>
          <a:ext cx="1250156" cy="3036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fld id="{9E2DDE16-949C-4C6A-9B4F-78D6137D4BEF}" type="TxLink">
            <a:rPr lang="en-US" sz="1200" b="1" i="0" u="none" strike="noStrike">
              <a:solidFill>
                <a:srgbClr val="000000"/>
              </a:solidFill>
              <a:latin typeface="Calibri"/>
            </a:rPr>
            <a:pPr/>
            <a:t>Båda könen</a:t>
          </a:fld>
          <a:endParaRPr lang="sv-SE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0.60026</cdr:x>
      <cdr:y>0.1692</cdr:y>
    </cdr:from>
    <cdr:to>
      <cdr:x>0.97917</cdr:x>
      <cdr:y>0.29501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744389" y="464344"/>
          <a:ext cx="1732359" cy="3452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sv-SE" sz="1100"/>
            <a:t>ELEVINFLYTANDE</a:t>
          </a:r>
        </a:p>
      </cdr:txBody>
    </cdr:sp>
  </cdr:relSizeAnchor>
  <cdr:relSizeAnchor xmlns:cdr="http://schemas.openxmlformats.org/drawingml/2006/chartDrawing">
    <cdr:from>
      <cdr:x>0.60286</cdr:x>
      <cdr:y>0.02908</cdr:y>
    </cdr:from>
    <cdr:to>
      <cdr:x>0.8763</cdr:x>
      <cdr:y>0.14318</cdr:y>
    </cdr:to>
    <cdr:sp macro="" textlink="">
      <cdr:nvSpPr>
        <cdr:cNvPr id="3" name="textruta 1"/>
        <cdr:cNvSpPr txBox="1"/>
      </cdr:nvSpPr>
      <cdr:spPr>
        <a:xfrm xmlns:a="http://schemas.openxmlformats.org/drawingml/2006/main">
          <a:off x="2756297" y="77390"/>
          <a:ext cx="1250156" cy="3036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fld id="{9E2DDE16-949C-4C6A-9B4F-78D6137D4BEF}" type="TxLink">
            <a:rPr lang="en-US" sz="1200" b="1" i="0" u="none" strike="noStrike">
              <a:solidFill>
                <a:srgbClr val="000000"/>
              </a:solidFill>
              <a:latin typeface="Calibri"/>
            </a:rPr>
            <a:pPr/>
            <a:t>Båda könen</a:t>
          </a:fld>
          <a:endParaRPr lang="sv-SE" sz="11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0.60026</cdr:x>
      <cdr:y>0.1692</cdr:y>
    </cdr:from>
    <cdr:to>
      <cdr:x>0.97917</cdr:x>
      <cdr:y>0.29501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744389" y="464344"/>
          <a:ext cx="1732359" cy="3452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sv-SE" sz="1100"/>
            <a:t>LOKALER OCH MAT</a:t>
          </a:r>
        </a:p>
      </cdr:txBody>
    </cdr:sp>
  </cdr:relSizeAnchor>
  <cdr:relSizeAnchor xmlns:cdr="http://schemas.openxmlformats.org/drawingml/2006/chartDrawing">
    <cdr:from>
      <cdr:x>0.59635</cdr:x>
      <cdr:y>0.03564</cdr:y>
    </cdr:from>
    <cdr:to>
      <cdr:x>0.86979</cdr:x>
      <cdr:y>0.14256</cdr:y>
    </cdr:to>
    <cdr:sp macro="" textlink="">
      <cdr:nvSpPr>
        <cdr:cNvPr id="3" name="textruta 1"/>
        <cdr:cNvSpPr txBox="1"/>
      </cdr:nvSpPr>
      <cdr:spPr>
        <a:xfrm xmlns:a="http://schemas.openxmlformats.org/drawingml/2006/main">
          <a:off x="2726531" y="101204"/>
          <a:ext cx="1250156" cy="3036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fld id="{9E2DDE16-949C-4C6A-9B4F-78D6137D4BEF}" type="TxLink">
            <a:rPr lang="en-US" sz="1200" b="1" i="0" u="none" strike="noStrike">
              <a:solidFill>
                <a:srgbClr val="000000"/>
              </a:solidFill>
              <a:latin typeface="Calibri"/>
            </a:rPr>
            <a:pPr/>
            <a:t>Båda könen</a:t>
          </a:fld>
          <a:endParaRPr lang="sv-SE" sz="11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0.64453</cdr:x>
      <cdr:y>0.16486</cdr:y>
    </cdr:from>
    <cdr:to>
      <cdr:x>0.88932</cdr:x>
      <cdr:y>0.29067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946797" y="452439"/>
          <a:ext cx="1119188" cy="3452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sv-SE" sz="1100"/>
            <a:t>FRITIDSHEM</a:t>
          </a:r>
        </a:p>
      </cdr:txBody>
    </cdr:sp>
  </cdr:relSizeAnchor>
  <cdr:relSizeAnchor xmlns:cdr="http://schemas.openxmlformats.org/drawingml/2006/chartDrawing">
    <cdr:from>
      <cdr:x>0.64323</cdr:x>
      <cdr:y>0.04158</cdr:y>
    </cdr:from>
    <cdr:to>
      <cdr:x>0.91667</cdr:x>
      <cdr:y>0.14761</cdr:y>
    </cdr:to>
    <cdr:sp macro="" textlink="">
      <cdr:nvSpPr>
        <cdr:cNvPr id="3" name="textruta 1"/>
        <cdr:cNvSpPr txBox="1"/>
      </cdr:nvSpPr>
      <cdr:spPr>
        <a:xfrm xmlns:a="http://schemas.openxmlformats.org/drawingml/2006/main">
          <a:off x="2940844" y="119063"/>
          <a:ext cx="1250156" cy="3036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fld id="{9E2DDE16-949C-4C6A-9B4F-78D6137D4BEF}" type="TxLink">
            <a:rPr lang="en-US" sz="1200" b="1" i="0" u="none" strike="noStrike">
              <a:solidFill>
                <a:srgbClr val="000000"/>
              </a:solidFill>
              <a:latin typeface="Calibri"/>
            </a:rPr>
            <a:pPr/>
            <a:t>Båda könen</a:t>
          </a:fld>
          <a:endParaRPr lang="sv-SE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125014</xdr:colOff>
      <xdr:row>13</xdr:row>
      <xdr:rowOff>35719</xdr:rowOff>
    </xdr:from>
    <xdr:ext cx="2286001" cy="1327547"/>
    <xdr:sp macro="" textlink="">
      <xdr:nvSpPr>
        <xdr:cNvPr id="6" name="textruta 5"/>
        <xdr:cNvSpPr txBox="1"/>
      </xdr:nvSpPr>
      <xdr:spPr>
        <a:xfrm>
          <a:off x="6611539" y="4312444"/>
          <a:ext cx="2286001" cy="1327547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sv-SE" sz="1100"/>
            <a:t>Medelvärdena är beräknade så här:</a:t>
          </a:r>
        </a:p>
        <a:p>
          <a:pPr fontAlgn="auto" hangingPunct="1"/>
          <a:r>
            <a:rPr lang="sv-SE" sz="1100">
              <a:solidFill>
                <a:schemeClr val="tx1"/>
              </a:solidFill>
              <a:latin typeface="+mn-lt"/>
              <a:ea typeface="+mn-ea"/>
              <a:cs typeface="+mn-cs"/>
            </a:rPr>
            <a:t>Stämmer helt och hållet = 4</a:t>
          </a:r>
        </a:p>
        <a:p>
          <a:pPr fontAlgn="auto" hangingPunct="1"/>
          <a:r>
            <a:rPr lang="sv-SE" sz="1100">
              <a:solidFill>
                <a:schemeClr val="tx1"/>
              </a:solidFill>
              <a:latin typeface="+mn-lt"/>
              <a:ea typeface="+mn-ea"/>
              <a:cs typeface="+mn-cs"/>
            </a:rPr>
            <a:t>Stämmer ganska bra = 3</a:t>
          </a:r>
        </a:p>
        <a:p>
          <a:pPr fontAlgn="auto" hangingPunct="1"/>
          <a:r>
            <a:rPr lang="sv-SE" sz="1100">
              <a:solidFill>
                <a:schemeClr val="tx1"/>
              </a:solidFill>
              <a:latin typeface="+mn-lt"/>
              <a:ea typeface="+mn-ea"/>
              <a:cs typeface="+mn-cs"/>
            </a:rPr>
            <a:t>Stämmer ganska dåligt = 2</a:t>
          </a:r>
        </a:p>
        <a:p>
          <a:pPr fontAlgn="auto" hangingPunct="1"/>
          <a:r>
            <a:rPr lang="sv-SE" sz="1100">
              <a:solidFill>
                <a:schemeClr val="tx1"/>
              </a:solidFill>
              <a:latin typeface="+mn-lt"/>
              <a:ea typeface="+mn-ea"/>
              <a:cs typeface="+mn-cs"/>
            </a:rPr>
            <a:t>Stämmer inte alls = 1</a:t>
          </a:r>
        </a:p>
        <a:p>
          <a:pPr fontAlgn="auto" hangingPunct="1"/>
          <a:r>
            <a:rPr lang="sv-SE" sz="1100">
              <a:solidFill>
                <a:schemeClr val="tx1"/>
              </a:solidFill>
              <a:latin typeface="+mn-lt"/>
              <a:ea typeface="+mn-ea"/>
              <a:cs typeface="+mn-cs"/>
            </a:rPr>
            <a:t>Vet inte samt Uppgift saknas är inte medräknade.</a:t>
          </a:r>
        </a:p>
        <a:p>
          <a:endParaRPr lang="sv-SE" sz="1100"/>
        </a:p>
      </xdr:txBody>
    </xdr:sp>
    <xdr:clientData/>
  </xdr:oneCellAnchor>
  <xdr:oneCellAnchor>
    <xdr:from>
      <xdr:col>11</xdr:col>
      <xdr:colOff>65484</xdr:colOff>
      <xdr:row>53</xdr:row>
      <xdr:rowOff>53578</xdr:rowOff>
    </xdr:from>
    <xdr:ext cx="2286001" cy="1327547"/>
    <xdr:sp macro="" textlink="">
      <xdr:nvSpPr>
        <xdr:cNvPr id="8" name="textruta 7"/>
        <xdr:cNvSpPr txBox="1"/>
      </xdr:nvSpPr>
      <xdr:spPr>
        <a:xfrm>
          <a:off x="6631384" y="8270478"/>
          <a:ext cx="2286001" cy="1327547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sv-SE" sz="1100"/>
            <a:t>Medelvärdena är beräknade så här:</a:t>
          </a:r>
        </a:p>
        <a:p>
          <a:pPr fontAlgn="auto" hangingPunct="1"/>
          <a:r>
            <a:rPr lang="sv-SE" sz="1100">
              <a:solidFill>
                <a:schemeClr val="tx1"/>
              </a:solidFill>
              <a:latin typeface="+mn-lt"/>
              <a:ea typeface="+mn-ea"/>
              <a:cs typeface="+mn-cs"/>
            </a:rPr>
            <a:t>Stämmer helt och hållet = 4</a:t>
          </a:r>
        </a:p>
        <a:p>
          <a:pPr fontAlgn="auto" hangingPunct="1"/>
          <a:r>
            <a:rPr lang="sv-SE" sz="1100">
              <a:solidFill>
                <a:schemeClr val="tx1"/>
              </a:solidFill>
              <a:latin typeface="+mn-lt"/>
              <a:ea typeface="+mn-ea"/>
              <a:cs typeface="+mn-cs"/>
            </a:rPr>
            <a:t>Stämmer ganska bra = 3</a:t>
          </a:r>
        </a:p>
        <a:p>
          <a:pPr fontAlgn="auto" hangingPunct="1"/>
          <a:r>
            <a:rPr lang="sv-SE" sz="1100">
              <a:solidFill>
                <a:schemeClr val="tx1"/>
              </a:solidFill>
              <a:latin typeface="+mn-lt"/>
              <a:ea typeface="+mn-ea"/>
              <a:cs typeface="+mn-cs"/>
            </a:rPr>
            <a:t>Stämmer ganska dåligt = 2</a:t>
          </a:r>
        </a:p>
        <a:p>
          <a:pPr fontAlgn="auto" hangingPunct="1"/>
          <a:r>
            <a:rPr lang="sv-SE" sz="1100">
              <a:solidFill>
                <a:schemeClr val="tx1"/>
              </a:solidFill>
              <a:latin typeface="+mn-lt"/>
              <a:ea typeface="+mn-ea"/>
              <a:cs typeface="+mn-cs"/>
            </a:rPr>
            <a:t>Stämmer inte alls = 1</a:t>
          </a:r>
        </a:p>
        <a:p>
          <a:pPr fontAlgn="auto" hangingPunct="1"/>
          <a:r>
            <a:rPr lang="sv-SE" sz="1100">
              <a:solidFill>
                <a:schemeClr val="tx1"/>
              </a:solidFill>
              <a:latin typeface="+mn-lt"/>
              <a:ea typeface="+mn-ea"/>
              <a:cs typeface="+mn-cs"/>
            </a:rPr>
            <a:t>Vet inte samt Uppgift saknas är inte medräknade.</a:t>
          </a:r>
        </a:p>
        <a:p>
          <a:endParaRPr lang="sv-SE" sz="1100"/>
        </a:p>
      </xdr:txBody>
    </xdr:sp>
    <xdr:clientData/>
  </xdr:oneCellAnchor>
  <xdr:oneCellAnchor>
    <xdr:from>
      <xdr:col>11</xdr:col>
      <xdr:colOff>58737</xdr:colOff>
      <xdr:row>65</xdr:row>
      <xdr:rowOff>4364</xdr:rowOff>
    </xdr:from>
    <xdr:ext cx="2286001" cy="1327547"/>
    <xdr:sp macro="" textlink="">
      <xdr:nvSpPr>
        <xdr:cNvPr id="9" name="textruta 8"/>
        <xdr:cNvSpPr txBox="1"/>
      </xdr:nvSpPr>
      <xdr:spPr>
        <a:xfrm>
          <a:off x="6624637" y="11320064"/>
          <a:ext cx="2286001" cy="1327547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sv-SE" sz="1100"/>
            <a:t>Medelvärdena är beräknade så här:</a:t>
          </a:r>
        </a:p>
        <a:p>
          <a:pPr fontAlgn="auto" hangingPunct="1"/>
          <a:r>
            <a:rPr lang="sv-SE" sz="1100">
              <a:solidFill>
                <a:schemeClr val="tx1"/>
              </a:solidFill>
              <a:latin typeface="+mn-lt"/>
              <a:ea typeface="+mn-ea"/>
              <a:cs typeface="+mn-cs"/>
            </a:rPr>
            <a:t>Stämmer helt och hållet = 4</a:t>
          </a:r>
        </a:p>
        <a:p>
          <a:pPr fontAlgn="auto" hangingPunct="1"/>
          <a:r>
            <a:rPr lang="sv-SE" sz="1100">
              <a:solidFill>
                <a:schemeClr val="tx1"/>
              </a:solidFill>
              <a:latin typeface="+mn-lt"/>
              <a:ea typeface="+mn-ea"/>
              <a:cs typeface="+mn-cs"/>
            </a:rPr>
            <a:t>Stämmer ganska bra = 3</a:t>
          </a:r>
        </a:p>
        <a:p>
          <a:pPr fontAlgn="auto" hangingPunct="1"/>
          <a:r>
            <a:rPr lang="sv-SE" sz="1100">
              <a:solidFill>
                <a:schemeClr val="tx1"/>
              </a:solidFill>
              <a:latin typeface="+mn-lt"/>
              <a:ea typeface="+mn-ea"/>
              <a:cs typeface="+mn-cs"/>
            </a:rPr>
            <a:t>Stämmer ganska dåligt = 2</a:t>
          </a:r>
        </a:p>
        <a:p>
          <a:pPr fontAlgn="auto" hangingPunct="1"/>
          <a:r>
            <a:rPr lang="sv-SE" sz="1100">
              <a:solidFill>
                <a:schemeClr val="tx1"/>
              </a:solidFill>
              <a:latin typeface="+mn-lt"/>
              <a:ea typeface="+mn-ea"/>
              <a:cs typeface="+mn-cs"/>
            </a:rPr>
            <a:t>Stämmer inte alls = 1</a:t>
          </a:r>
        </a:p>
        <a:p>
          <a:pPr fontAlgn="auto" hangingPunct="1"/>
          <a:r>
            <a:rPr lang="sv-SE" sz="1100">
              <a:solidFill>
                <a:schemeClr val="tx1"/>
              </a:solidFill>
              <a:latin typeface="+mn-lt"/>
              <a:ea typeface="+mn-ea"/>
              <a:cs typeface="+mn-cs"/>
            </a:rPr>
            <a:t>Vet inte samt Uppgift saknas är inte medräknade.</a:t>
          </a:r>
        </a:p>
        <a:p>
          <a:endParaRPr lang="sv-SE" sz="1100"/>
        </a:p>
      </xdr:txBody>
    </xdr:sp>
    <xdr:clientData/>
  </xdr:oneCellAnchor>
  <xdr:oneCellAnchor>
    <xdr:from>
      <xdr:col>11</xdr:col>
      <xdr:colOff>20238</xdr:colOff>
      <xdr:row>112</xdr:row>
      <xdr:rowOff>4763</xdr:rowOff>
    </xdr:from>
    <xdr:ext cx="2286001" cy="1327547"/>
    <xdr:sp macro="" textlink="">
      <xdr:nvSpPr>
        <xdr:cNvPr id="11" name="textruta 10"/>
        <xdr:cNvSpPr txBox="1"/>
      </xdr:nvSpPr>
      <xdr:spPr>
        <a:xfrm>
          <a:off x="6586138" y="14730413"/>
          <a:ext cx="2286001" cy="1327547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sv-SE" sz="1100"/>
            <a:t>Medelvärdena är beräknade så här:</a:t>
          </a:r>
        </a:p>
        <a:p>
          <a:pPr fontAlgn="auto" hangingPunct="1"/>
          <a:r>
            <a:rPr lang="sv-SE" sz="1100">
              <a:solidFill>
                <a:schemeClr val="tx1"/>
              </a:solidFill>
              <a:latin typeface="+mn-lt"/>
              <a:ea typeface="+mn-ea"/>
              <a:cs typeface="+mn-cs"/>
            </a:rPr>
            <a:t>Stämmer helt och hållet = 4</a:t>
          </a:r>
        </a:p>
        <a:p>
          <a:pPr fontAlgn="auto" hangingPunct="1"/>
          <a:r>
            <a:rPr lang="sv-SE" sz="1100">
              <a:solidFill>
                <a:schemeClr val="tx1"/>
              </a:solidFill>
              <a:latin typeface="+mn-lt"/>
              <a:ea typeface="+mn-ea"/>
              <a:cs typeface="+mn-cs"/>
            </a:rPr>
            <a:t>Stämmer ganska bra = 3</a:t>
          </a:r>
        </a:p>
        <a:p>
          <a:pPr fontAlgn="auto" hangingPunct="1"/>
          <a:r>
            <a:rPr lang="sv-SE" sz="1100">
              <a:solidFill>
                <a:schemeClr val="tx1"/>
              </a:solidFill>
              <a:latin typeface="+mn-lt"/>
              <a:ea typeface="+mn-ea"/>
              <a:cs typeface="+mn-cs"/>
            </a:rPr>
            <a:t>Stämmer ganska dåligt = 2</a:t>
          </a:r>
        </a:p>
        <a:p>
          <a:pPr fontAlgn="auto" hangingPunct="1"/>
          <a:r>
            <a:rPr lang="sv-SE" sz="1100">
              <a:solidFill>
                <a:schemeClr val="tx1"/>
              </a:solidFill>
              <a:latin typeface="+mn-lt"/>
              <a:ea typeface="+mn-ea"/>
              <a:cs typeface="+mn-cs"/>
            </a:rPr>
            <a:t>Stämmer inte alls = 1</a:t>
          </a:r>
        </a:p>
        <a:p>
          <a:pPr fontAlgn="auto" hangingPunct="1"/>
          <a:r>
            <a:rPr lang="sv-SE" sz="1100">
              <a:solidFill>
                <a:schemeClr val="tx1"/>
              </a:solidFill>
              <a:latin typeface="+mn-lt"/>
              <a:ea typeface="+mn-ea"/>
              <a:cs typeface="+mn-cs"/>
            </a:rPr>
            <a:t>Vet inte samt Uppgift saknas är inte medräknade.</a:t>
          </a:r>
        </a:p>
        <a:p>
          <a:endParaRPr lang="sv-SE" sz="1100"/>
        </a:p>
      </xdr:txBody>
    </xdr:sp>
    <xdr:clientData/>
  </xdr:oneCellAnchor>
  <xdr:twoCellAnchor>
    <xdr:from>
      <xdr:col>2</xdr:col>
      <xdr:colOff>15875</xdr:colOff>
      <xdr:row>2</xdr:row>
      <xdr:rowOff>155972</xdr:rowOff>
    </xdr:from>
    <xdr:to>
      <xdr:col>10</xdr:col>
      <xdr:colOff>504032</xdr:colOff>
      <xdr:row>20</xdr:row>
      <xdr:rowOff>139700</xdr:rowOff>
    </xdr:to>
    <xdr:graphicFrame macro="">
      <xdr:nvGraphicFramePr>
        <xdr:cNvPr id="17" name="Diagram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28178</xdr:colOff>
      <xdr:row>112</xdr:row>
      <xdr:rowOff>9128</xdr:rowOff>
    </xdr:from>
    <xdr:to>
      <xdr:col>10</xdr:col>
      <xdr:colOff>520701</xdr:colOff>
      <xdr:row>120</xdr:row>
      <xdr:rowOff>241300</xdr:rowOff>
    </xdr:to>
    <xdr:graphicFrame macro="">
      <xdr:nvGraphicFramePr>
        <xdr:cNvPr id="18" name="Diagram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95250</xdr:colOff>
      <xdr:row>34</xdr:row>
      <xdr:rowOff>5949</xdr:rowOff>
    </xdr:from>
    <xdr:to>
      <xdr:col>11</xdr:col>
      <xdr:colOff>41673</xdr:colOff>
      <xdr:row>41</xdr:row>
      <xdr:rowOff>209550</xdr:rowOff>
    </xdr:to>
    <xdr:graphicFrame macro="">
      <xdr:nvGraphicFramePr>
        <xdr:cNvPr id="19" name="Diagram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35322</xdr:colOff>
      <xdr:row>53</xdr:row>
      <xdr:rowOff>5159</xdr:rowOff>
    </xdr:from>
    <xdr:to>
      <xdr:col>10</xdr:col>
      <xdr:colOff>523479</xdr:colOff>
      <xdr:row>63</xdr:row>
      <xdr:rowOff>31750</xdr:rowOff>
    </xdr:to>
    <xdr:graphicFrame macro="">
      <xdr:nvGraphicFramePr>
        <xdr:cNvPr id="20" name="Diagram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41672</xdr:colOff>
      <xdr:row>72</xdr:row>
      <xdr:rowOff>12602</xdr:rowOff>
    </xdr:from>
    <xdr:to>
      <xdr:col>10</xdr:col>
      <xdr:colOff>529829</xdr:colOff>
      <xdr:row>110</xdr:row>
      <xdr:rowOff>12699</xdr:rowOff>
    </xdr:to>
    <xdr:graphicFrame macro="">
      <xdr:nvGraphicFramePr>
        <xdr:cNvPr id="21" name="Diagram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11</xdr:col>
      <xdr:colOff>113110</xdr:colOff>
      <xdr:row>34</xdr:row>
      <xdr:rowOff>35719</xdr:rowOff>
    </xdr:from>
    <xdr:ext cx="2286001" cy="1684734"/>
    <xdr:sp macro="" textlink="">
      <xdr:nvSpPr>
        <xdr:cNvPr id="22" name="textruta 21"/>
        <xdr:cNvSpPr txBox="1"/>
      </xdr:nvSpPr>
      <xdr:spPr>
        <a:xfrm>
          <a:off x="6649641" y="3702844"/>
          <a:ext cx="2286001" cy="1684734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sv-SE" sz="1100"/>
            <a:t>Medelvärdena är beräknade så här:</a:t>
          </a:r>
        </a:p>
        <a:p>
          <a:pPr fontAlgn="auto" hangingPunct="1"/>
          <a:r>
            <a:rPr lang="sv-SE" sz="1100">
              <a:solidFill>
                <a:schemeClr val="tx1"/>
              </a:solidFill>
              <a:latin typeface="+mn-lt"/>
              <a:ea typeface="+mn-ea"/>
              <a:cs typeface="+mn-cs"/>
            </a:rPr>
            <a:t>Stämmer helt och hållet = 4</a:t>
          </a:r>
        </a:p>
        <a:p>
          <a:pPr fontAlgn="auto" hangingPunct="1"/>
          <a:r>
            <a:rPr lang="sv-SE" sz="1100">
              <a:solidFill>
                <a:schemeClr val="tx1"/>
              </a:solidFill>
              <a:latin typeface="+mn-lt"/>
              <a:ea typeface="+mn-ea"/>
              <a:cs typeface="+mn-cs"/>
            </a:rPr>
            <a:t>Stämmer ganska bra = 3</a:t>
          </a:r>
        </a:p>
        <a:p>
          <a:pPr fontAlgn="auto" hangingPunct="1"/>
          <a:r>
            <a:rPr lang="sv-SE" sz="1100">
              <a:solidFill>
                <a:schemeClr val="tx1"/>
              </a:solidFill>
              <a:latin typeface="+mn-lt"/>
              <a:ea typeface="+mn-ea"/>
              <a:cs typeface="+mn-cs"/>
            </a:rPr>
            <a:t>Stämmer ganska dåligt = 2</a:t>
          </a:r>
        </a:p>
        <a:p>
          <a:pPr fontAlgn="auto" hangingPunct="1"/>
          <a:r>
            <a:rPr lang="sv-SE" sz="1100">
              <a:solidFill>
                <a:schemeClr val="tx1"/>
              </a:solidFill>
              <a:latin typeface="+mn-lt"/>
              <a:ea typeface="+mn-ea"/>
              <a:cs typeface="+mn-cs"/>
            </a:rPr>
            <a:t>Stämmer inte alls = 1</a:t>
          </a:r>
        </a:p>
        <a:p>
          <a:pPr fontAlgn="auto" hangingPunct="1"/>
          <a:r>
            <a:rPr lang="sv-SE" sz="1100">
              <a:solidFill>
                <a:schemeClr val="tx1"/>
              </a:solidFill>
              <a:latin typeface="+mn-lt"/>
              <a:ea typeface="+mn-ea"/>
              <a:cs typeface="+mn-cs"/>
            </a:rPr>
            <a:t>Vet inte samt Uppgift saknas är inte medräknade.</a:t>
          </a:r>
        </a:p>
      </xdr:txBody>
    </xdr:sp>
    <xdr:clientData/>
  </xdr:one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0.64583</cdr:x>
      <cdr:y>0.299</cdr:y>
    </cdr:from>
    <cdr:to>
      <cdr:x>0.89062</cdr:x>
      <cdr:y>0.42481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952735" y="750940"/>
          <a:ext cx="1119181" cy="315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>
              <a:latin typeface="+mn-lt"/>
              <a:ea typeface="+mn-ea"/>
              <a:cs typeface="+mn-cs"/>
            </a:rPr>
            <a:t>VÄRDEGRUND</a:t>
          </a:r>
          <a:endParaRPr lang="sv-SE"/>
        </a:p>
      </cdr:txBody>
    </cdr:sp>
  </cdr:relSizeAnchor>
  <cdr:relSizeAnchor xmlns:cdr="http://schemas.openxmlformats.org/drawingml/2006/chartDrawing">
    <cdr:from>
      <cdr:x>0.56771</cdr:x>
      <cdr:y>0.04158</cdr:y>
    </cdr:from>
    <cdr:to>
      <cdr:x>1</cdr:x>
      <cdr:y>0.15881</cdr:y>
    </cdr:to>
    <cdr:sp macro="" textlink="Kön!$A$2">
      <cdr:nvSpPr>
        <cdr:cNvPr id="3" name="textruta 1"/>
        <cdr:cNvSpPr txBox="1"/>
      </cdr:nvSpPr>
      <cdr:spPr>
        <a:xfrm xmlns:a="http://schemas.openxmlformats.org/drawingml/2006/main">
          <a:off x="2595571" y="104429"/>
          <a:ext cx="1976430" cy="2944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fld id="{550DED2B-A634-459D-8956-6CE7232CF872}" type="TxLink">
            <a:rPr lang="en-US" sz="1200" b="1" i="0" u="none" strike="noStrike">
              <a:solidFill>
                <a:srgbClr val="000000"/>
              </a:solidFill>
              <a:latin typeface="Calibri"/>
            </a:rPr>
            <a:pPr/>
            <a:t>Jämförelse flickor-pojkar</a:t>
          </a:fld>
          <a:endParaRPr lang="sv-SE" sz="1100"/>
        </a:p>
      </cdr:txBody>
    </cdr:sp>
  </cdr:relSizeAnchor>
  <cdr:relSizeAnchor xmlns:cdr="http://schemas.openxmlformats.org/drawingml/2006/chartDrawing">
    <cdr:from>
      <cdr:x>0.56771</cdr:x>
      <cdr:y>0.14113</cdr:y>
    </cdr:from>
    <cdr:to>
      <cdr:x>1</cdr:x>
      <cdr:y>0.25837</cdr:y>
    </cdr:to>
    <cdr:sp macro="" textlink="Kön!$A$1">
      <cdr:nvSpPr>
        <cdr:cNvPr id="4" name="textruta 1"/>
        <cdr:cNvSpPr txBox="1"/>
      </cdr:nvSpPr>
      <cdr:spPr>
        <a:xfrm xmlns:a="http://schemas.openxmlformats.org/drawingml/2006/main">
          <a:off x="2720587" y="354460"/>
          <a:ext cx="1976430" cy="2944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fld id="{0BB3A1FA-69FD-4291-AC4D-AA9FBDF85C5A}" type="TxLink">
            <a:rPr lang="en-US" sz="1200" b="1" i="0" u="none" strike="noStrike">
              <a:solidFill>
                <a:srgbClr val="000000"/>
              </a:solidFill>
              <a:latin typeface="Calibri"/>
            </a:rPr>
            <a:pPr/>
            <a:t>Björnkärrsskolan, åk 2-3</a:t>
          </a:fld>
          <a:endParaRPr lang="sv-SE" sz="1100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0.63672</cdr:x>
      <cdr:y>0.32282</cdr:y>
    </cdr:from>
    <cdr:to>
      <cdr:x>0.9136</cdr:x>
      <cdr:y>0.49392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911069" y="805192"/>
          <a:ext cx="1265896" cy="4267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sv-SE" sz="1100">
              <a:latin typeface="+mn-lt"/>
              <a:ea typeface="+mn-ea"/>
              <a:cs typeface="+mn-cs"/>
            </a:rPr>
            <a:t>FRITIDSHEM</a:t>
          </a:r>
          <a:endParaRPr lang="sv-SE"/>
        </a:p>
      </cdr:txBody>
    </cdr:sp>
  </cdr:relSizeAnchor>
  <cdr:relSizeAnchor xmlns:cdr="http://schemas.openxmlformats.org/drawingml/2006/chartDrawing">
    <cdr:from>
      <cdr:x>0.56771</cdr:x>
      <cdr:y>0.0358</cdr:y>
    </cdr:from>
    <cdr:to>
      <cdr:x>1</cdr:x>
      <cdr:y>0.15384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2613421" y="89297"/>
          <a:ext cx="1976430" cy="2944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fld id="{550DED2B-A634-459D-8956-6CE7232CF872}" type="TxLink">
            <a:rPr lang="en-US" sz="1200" b="1" i="0" u="none" strike="noStrike">
              <a:solidFill>
                <a:srgbClr val="000000"/>
              </a:solidFill>
              <a:latin typeface="Calibri"/>
            </a:rPr>
            <a:pPr/>
            <a:t>Jämförelse flickor-pojkar</a:t>
          </a:fld>
          <a:endParaRPr lang="sv-SE" sz="1100"/>
        </a:p>
      </cdr:txBody>
    </cdr:sp>
  </cdr:relSizeAnchor>
  <cdr:relSizeAnchor xmlns:cdr="http://schemas.openxmlformats.org/drawingml/2006/chartDrawing">
    <cdr:from>
      <cdr:x>0.56771</cdr:x>
      <cdr:y>0.13604</cdr:y>
    </cdr:from>
    <cdr:to>
      <cdr:x>1</cdr:x>
      <cdr:y>0.25408</cdr:y>
    </cdr:to>
    <cdr:sp macro="" textlink="Kön!$A$1">
      <cdr:nvSpPr>
        <cdr:cNvPr id="5" name="textruta 1"/>
        <cdr:cNvSpPr txBox="1"/>
      </cdr:nvSpPr>
      <cdr:spPr>
        <a:xfrm xmlns:a="http://schemas.openxmlformats.org/drawingml/2006/main">
          <a:off x="2613421" y="339328"/>
          <a:ext cx="1976430" cy="2944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fld id="{B5EA0C56-9E69-45AD-891F-6957F6BF2B7D}" type="TxLink">
            <a:rPr lang="en-US" sz="1200" b="1" i="0" u="none" strike="noStrike">
              <a:solidFill>
                <a:srgbClr val="000000"/>
              </a:solidFill>
              <a:latin typeface="Calibri"/>
            </a:rPr>
            <a:pPr/>
            <a:t>Björnkärrsskolan, åk 2-3</a:t>
          </a:fld>
          <a:endParaRPr lang="sv-SE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k_Utredningar/ENK&#196;TER/Grundskola-f&#246;rskola/2016/Tabellmallar/Underlag%20till%20spindeldiagram%20&#229;k%202-3%20in%20i%20tabell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"/>
      <sheetName val="2013"/>
      <sheetName val="2014"/>
      <sheetName val="2015"/>
      <sheetName val="Värden ALLA 2015-2012"/>
      <sheetName val="Kopia Värden Alla 2014_2012"/>
    </sheetNames>
    <sheetDataSet>
      <sheetData sheetId="0"/>
      <sheetData sheetId="1"/>
      <sheetData sheetId="2"/>
      <sheetData sheetId="3"/>
      <sheetData sheetId="4">
        <row r="1">
          <cell r="A1" t="str">
            <v>2015_2014_2013_2012</v>
          </cell>
          <cell r="B1" t="str">
            <v>Atlasskolan_0</v>
          </cell>
          <cell r="C1" t="str">
            <v>Atlasskolan_1</v>
          </cell>
          <cell r="D1" t="str">
            <v>Atlasskolan_2</v>
          </cell>
          <cell r="E1" t="str">
            <v>Atlasskolan_3</v>
          </cell>
          <cell r="G1" t="str">
            <v>Askeby skola_0</v>
          </cell>
          <cell r="H1" t="str">
            <v>Askeby skola_1</v>
          </cell>
          <cell r="I1" t="str">
            <v>Askeby skola_2</v>
          </cell>
          <cell r="J1" t="str">
            <v>Askeby skola_3</v>
          </cell>
          <cell r="L1" t="str">
            <v>Bankekinds skola_0</v>
          </cell>
          <cell r="M1" t="str">
            <v>Bankekinds skola_1</v>
          </cell>
          <cell r="N1" t="str">
            <v>Bankekinds skola_2</v>
          </cell>
          <cell r="O1" t="str">
            <v>Bankekinds skola_3</v>
          </cell>
          <cell r="Q1" t="str">
            <v>Björkö Friskola_0</v>
          </cell>
          <cell r="R1" t="str">
            <v>Björkö Friskola_1</v>
          </cell>
          <cell r="S1" t="str">
            <v>Björkö Friskola_2</v>
          </cell>
          <cell r="T1" t="str">
            <v>Björkö Friskola_3</v>
          </cell>
          <cell r="V1" t="str">
            <v>Björnkärrsskolan_0</v>
          </cell>
          <cell r="W1" t="str">
            <v>Björnkärrsskolan_1</v>
          </cell>
          <cell r="X1" t="str">
            <v>Björnkärrsskolan_2</v>
          </cell>
          <cell r="Y1" t="str">
            <v>Björnkärrsskolan_3</v>
          </cell>
          <cell r="AA1" t="str">
            <v>Blästadsskolan_0</v>
          </cell>
          <cell r="AB1" t="str">
            <v>Blästadsskolan_1</v>
          </cell>
          <cell r="AC1" t="str">
            <v>Blästadsskolan_2</v>
          </cell>
          <cell r="AD1" t="str">
            <v>Blästadsskolan_3</v>
          </cell>
          <cell r="AF1" t="str">
            <v>Brokinds skola_0</v>
          </cell>
          <cell r="AG1" t="str">
            <v>Brokinds skola_1</v>
          </cell>
          <cell r="AH1" t="str">
            <v>Brokinds skola_2</v>
          </cell>
          <cell r="AI1" t="str">
            <v>Brokinds skola_3</v>
          </cell>
          <cell r="AK1" t="str">
            <v>Brunnbyskolan_0</v>
          </cell>
          <cell r="AL1" t="str">
            <v>Brunnbyskolan_1</v>
          </cell>
          <cell r="AM1" t="str">
            <v>Brunnbyskolan_2</v>
          </cell>
          <cell r="AN1" t="str">
            <v>Brunnbyskolan_3</v>
          </cell>
          <cell r="AP1" t="str">
            <v>Bäckskolan_0</v>
          </cell>
          <cell r="AQ1" t="str">
            <v>Bäckskolan_1</v>
          </cell>
          <cell r="AR1" t="str">
            <v>Bäckskolan_2</v>
          </cell>
          <cell r="AS1" t="str">
            <v>Bäckskolan_3</v>
          </cell>
          <cell r="AU1" t="str">
            <v>Dar al Uloum_0</v>
          </cell>
          <cell r="AV1" t="str">
            <v>Dar al Uloum_1</v>
          </cell>
          <cell r="AW1" t="str">
            <v>Dar al Uloum_2</v>
          </cell>
          <cell r="AX1" t="str">
            <v>Dar al Uloum_3</v>
          </cell>
          <cell r="AZ1" t="str">
            <v>Ekdungeskolan_0</v>
          </cell>
          <cell r="BA1" t="str">
            <v>Ekdungeskolan_1</v>
          </cell>
          <cell r="BB1" t="str">
            <v>Ekdungeskolan_2</v>
          </cell>
          <cell r="BC1" t="str">
            <v>Ekdungeskolan_3</v>
          </cell>
          <cell r="BE1" t="str">
            <v>Ekängens skolor_0</v>
          </cell>
          <cell r="BF1" t="str">
            <v>Ekängens skolor_1</v>
          </cell>
          <cell r="BG1" t="str">
            <v>Ekängens skolor_2</v>
          </cell>
          <cell r="BH1" t="str">
            <v>Ekängens skolor_3</v>
          </cell>
          <cell r="BJ1" t="str">
            <v>Fredriksbergsskolan_0</v>
          </cell>
          <cell r="BK1" t="str">
            <v>Fredriksbergsskolan_1</v>
          </cell>
          <cell r="BL1" t="str">
            <v>Fredriksbergsskolan_2</v>
          </cell>
          <cell r="BM1" t="str">
            <v>Fredriksbergsskolan_3</v>
          </cell>
          <cell r="BO1" t="str">
            <v>Hagbyskolan_0</v>
          </cell>
          <cell r="BP1" t="str">
            <v>Hagbyskolan_1</v>
          </cell>
          <cell r="BQ1" t="str">
            <v>Hagbyskolan_2</v>
          </cell>
          <cell r="BR1" t="str">
            <v>Hagbyskolan_3</v>
          </cell>
          <cell r="BT1" t="str">
            <v>Harvestad skola_0</v>
          </cell>
          <cell r="BU1" t="str">
            <v>Harvestad skola_1</v>
          </cell>
          <cell r="BV1" t="str">
            <v>Harvestad skola_2</v>
          </cell>
          <cell r="BW1" t="str">
            <v>Harvestad skola_3</v>
          </cell>
          <cell r="BY1" t="str">
            <v>Himnaskolan_0</v>
          </cell>
          <cell r="BZ1" t="str">
            <v>Himnaskolan_1</v>
          </cell>
          <cell r="CA1" t="str">
            <v>Himnaskolan_2</v>
          </cell>
          <cell r="CB1" t="str">
            <v>Himnaskolan_3</v>
          </cell>
          <cell r="CD1" t="str">
            <v>Hjulsbroskolan_0</v>
          </cell>
          <cell r="CE1" t="str">
            <v>Hjulsbroskolan_1</v>
          </cell>
          <cell r="CF1" t="str">
            <v>Hjulsbroskolan_2</v>
          </cell>
          <cell r="CG1" t="str">
            <v>Hjulsbroskolan_3</v>
          </cell>
          <cell r="CI1" t="str">
            <v>Kungsbergsskolan_0</v>
          </cell>
          <cell r="CJ1" t="str">
            <v>Kungsbergsskolan_1</v>
          </cell>
          <cell r="CK1" t="str">
            <v>Kungsbergsskolan_2</v>
          </cell>
          <cell r="CL1" t="str">
            <v>Kungsbergsskolan_3</v>
          </cell>
          <cell r="CN1" t="str">
            <v>Kvinnebyskolan_0</v>
          </cell>
          <cell r="CO1" t="str">
            <v>Kvinnebyskolan_1</v>
          </cell>
          <cell r="CP1" t="str">
            <v>Kvinnebyskolan_2</v>
          </cell>
          <cell r="CQ1" t="str">
            <v>Kvinnebyskolan_3</v>
          </cell>
          <cell r="CS1" t="str">
            <v>Malmslättsskolan Kärna_0</v>
          </cell>
          <cell r="CT1" t="str">
            <v>Malmslättsskolan Kärna_1</v>
          </cell>
          <cell r="CU1" t="str">
            <v>Malmslättsskolan Kärna_2</v>
          </cell>
          <cell r="CV1" t="str">
            <v>Malmslättsskolan Kärna_3</v>
          </cell>
          <cell r="CX1" t="str">
            <v>Lillgårdsskolan_0</v>
          </cell>
          <cell r="CY1" t="str">
            <v>Lillgårdsskolan_1</v>
          </cell>
          <cell r="CZ1" t="str">
            <v>Lillgårdsskolan_2</v>
          </cell>
          <cell r="DA1" t="str">
            <v>Lillgårdsskolan_3</v>
          </cell>
          <cell r="DC1" t="str">
            <v>Ljungsbro skola_0</v>
          </cell>
          <cell r="DD1" t="str">
            <v>Ljungsbro skola_1</v>
          </cell>
          <cell r="DE1" t="str">
            <v>Ljungsbro skola_2</v>
          </cell>
          <cell r="DF1" t="str">
            <v>Ljungsbro skola_3</v>
          </cell>
          <cell r="DH1" t="str">
            <v>Nya Rydsskolan_0</v>
          </cell>
          <cell r="DI1" t="str">
            <v>Nya Rydsskolan_1</v>
          </cell>
          <cell r="DJ1" t="str">
            <v>Nya Rydsskolan_2</v>
          </cell>
          <cell r="DK1" t="str">
            <v>Nya Rydsskolan_3</v>
          </cell>
          <cell r="DM1" t="str">
            <v>Nygårdsskolan_0</v>
          </cell>
          <cell r="DN1" t="str">
            <v>Nygårdsskolan_1</v>
          </cell>
          <cell r="DO1" t="str">
            <v>Nygårdsskolan_2</v>
          </cell>
          <cell r="DP1" t="str">
            <v>Nygårdsskolan_3</v>
          </cell>
          <cell r="DR1" t="str">
            <v>Nykils skola_0</v>
          </cell>
          <cell r="DS1" t="str">
            <v>Nykils skola_1</v>
          </cell>
          <cell r="DT1" t="str">
            <v>Nykils skola_2</v>
          </cell>
          <cell r="DU1" t="str">
            <v>Nykils skola_3</v>
          </cell>
          <cell r="DW1" t="str">
            <v>Rappestad skola_0</v>
          </cell>
          <cell r="DX1" t="str">
            <v>Rappestad skola_1</v>
          </cell>
          <cell r="DY1" t="str">
            <v>Rappestad skola_2</v>
          </cell>
          <cell r="DZ1" t="str">
            <v>Rappestad skola_3</v>
          </cell>
          <cell r="EB1" t="str">
            <v>Rosendalsskolan_0</v>
          </cell>
          <cell r="EC1" t="str">
            <v>Rosendalsskolan_1</v>
          </cell>
          <cell r="ED1" t="str">
            <v>Rosendalsskolan_2</v>
          </cell>
          <cell r="EE1" t="str">
            <v>Rosendalsskolan_3</v>
          </cell>
          <cell r="EG1" t="str">
            <v>Skeda skola_0</v>
          </cell>
          <cell r="EH1" t="str">
            <v>Skeda skola_1</v>
          </cell>
          <cell r="EI1" t="str">
            <v>Skeda skola_2</v>
          </cell>
          <cell r="EJ1" t="str">
            <v>Skeda skola_3</v>
          </cell>
          <cell r="EL1" t="str">
            <v>Slaka skola_0</v>
          </cell>
          <cell r="EM1" t="str">
            <v>Slaka skola_1</v>
          </cell>
          <cell r="EN1" t="str">
            <v>Slaka skola_2</v>
          </cell>
          <cell r="EO1" t="str">
            <v>Slaka skola_3</v>
          </cell>
          <cell r="EQ1" t="str">
            <v>Slestadsskolan_0</v>
          </cell>
          <cell r="ER1" t="str">
            <v>Slestadsskolan_1</v>
          </cell>
          <cell r="ES1" t="str">
            <v>Slestadsskolan_2</v>
          </cell>
          <cell r="ET1" t="str">
            <v>Slestadsskolan_3</v>
          </cell>
          <cell r="EV1" t="str">
            <v>Småskolan_0</v>
          </cell>
          <cell r="EW1" t="str">
            <v>Småskolan_1</v>
          </cell>
          <cell r="EX1" t="str">
            <v>Småskolan_2</v>
          </cell>
          <cell r="EY1" t="str">
            <v>Småskolan_3</v>
          </cell>
          <cell r="FA1" t="str">
            <v>Sätra skola_0</v>
          </cell>
          <cell r="FB1" t="str">
            <v>Sätra skola_1</v>
          </cell>
          <cell r="FC1" t="str">
            <v>Sätra skola_2</v>
          </cell>
          <cell r="FD1" t="str">
            <v>Sätra skola_3</v>
          </cell>
          <cell r="FF1" t="str">
            <v>T1-skolorna_0</v>
          </cell>
          <cell r="FG1" t="str">
            <v>T1-skolorna_1</v>
          </cell>
          <cell r="FH1" t="str">
            <v>T1-skolorna_2</v>
          </cell>
          <cell r="FI1" t="str">
            <v>T1-skolorna_3</v>
          </cell>
          <cell r="FK1" t="str">
            <v>Tanneforsskolan_0</v>
          </cell>
          <cell r="FL1" t="str">
            <v>Tanneforsskolan_1</v>
          </cell>
          <cell r="FM1" t="str">
            <v>Tanneforsskolan_2</v>
          </cell>
          <cell r="FN1" t="str">
            <v>Tanneforsskolan_3</v>
          </cell>
          <cell r="FP1" t="str">
            <v>Tokarpsskolan_0</v>
          </cell>
          <cell r="FQ1" t="str">
            <v>Tokarpsskolan_1</v>
          </cell>
          <cell r="FR1" t="str">
            <v>Tokarpsskolan_2</v>
          </cell>
          <cell r="FS1" t="str">
            <v>Tokarpsskolan_3</v>
          </cell>
          <cell r="FU1" t="str">
            <v>Tornhagsskolan_0</v>
          </cell>
          <cell r="FV1" t="str">
            <v>Tornhagsskolan_1</v>
          </cell>
          <cell r="FW1" t="str">
            <v>Tornhagsskolan_2</v>
          </cell>
          <cell r="FX1" t="str">
            <v>Tornhagsskolan_3</v>
          </cell>
          <cell r="FZ1" t="str">
            <v>Trilobiten_0</v>
          </cell>
          <cell r="GA1" t="str">
            <v>Trilobiten_1</v>
          </cell>
          <cell r="GB1" t="str">
            <v>Trilobiten_2</v>
          </cell>
          <cell r="GC1" t="str">
            <v>Trilobiten_3</v>
          </cell>
          <cell r="GE1" t="str">
            <v>Ulrika skola_0</v>
          </cell>
          <cell r="GF1" t="str">
            <v>Ulrika skola_1</v>
          </cell>
          <cell r="GG1" t="str">
            <v>Ulrika skola_2</v>
          </cell>
          <cell r="GH1" t="str">
            <v>Ulrika skola_3</v>
          </cell>
          <cell r="GJ1" t="str">
            <v>Vidingsjöskolan_0</v>
          </cell>
          <cell r="GK1" t="str">
            <v>Vidingsjöskolan_1</v>
          </cell>
          <cell r="GL1" t="str">
            <v>Vidingsjöskolan_2</v>
          </cell>
          <cell r="GM1" t="str">
            <v>Vidingsjöskolan_3</v>
          </cell>
          <cell r="GO1" t="str">
            <v>Vikingstad skola_0</v>
          </cell>
          <cell r="GP1" t="str">
            <v>Vikingstad skola_1</v>
          </cell>
          <cell r="GQ1" t="str">
            <v>Vikingstad skola_2</v>
          </cell>
          <cell r="GR1" t="str">
            <v>Vikingstad skola_3</v>
          </cell>
          <cell r="GT1" t="str">
            <v>Vist skola_0</v>
          </cell>
          <cell r="GU1" t="str">
            <v>Vist skola_1</v>
          </cell>
          <cell r="GV1" t="str">
            <v>Vist skola_2</v>
          </cell>
          <cell r="GW1" t="str">
            <v>Vist skola_3</v>
          </cell>
          <cell r="GY1" t="str">
            <v>Vittras skola_0</v>
          </cell>
          <cell r="GZ1" t="str">
            <v>Vittras skola_1</v>
          </cell>
          <cell r="HA1" t="str">
            <v>Vittras skola_2</v>
          </cell>
          <cell r="HB1" t="str">
            <v>Vittras skola_3</v>
          </cell>
          <cell r="HD1" t="str">
            <v>Vreta kloster skola_0</v>
          </cell>
          <cell r="HE1" t="str">
            <v>Vreta kloster skola_1</v>
          </cell>
          <cell r="HF1" t="str">
            <v>Vreta kloster skola_2</v>
          </cell>
          <cell r="HG1" t="str">
            <v>Vreta kloster skola_3</v>
          </cell>
          <cell r="HI1" t="str">
            <v>Ånestadsskolan_0</v>
          </cell>
          <cell r="HJ1" t="str">
            <v>Ånestadsskolan_1</v>
          </cell>
          <cell r="HK1" t="str">
            <v>Ånestadsskolan_2</v>
          </cell>
          <cell r="HL1" t="str">
            <v>Ånestadsskolan_3</v>
          </cell>
          <cell r="HN1" t="str">
            <v>Änggårdsskolan_0</v>
          </cell>
          <cell r="HO1" t="str">
            <v>Änggårdsskolan_1</v>
          </cell>
          <cell r="HP1" t="str">
            <v>Änggårdsskolan_2</v>
          </cell>
          <cell r="HQ1" t="str">
            <v>Änggårdsskolan_3</v>
          </cell>
          <cell r="HS1" t="str">
            <v>Örtomta skola_0</v>
          </cell>
          <cell r="HT1" t="str">
            <v>Örtomta skola_1</v>
          </cell>
          <cell r="HU1" t="str">
            <v>Örtomta skola_2</v>
          </cell>
          <cell r="HV1" t="str">
            <v>Örtomta skola_3</v>
          </cell>
          <cell r="HX1" t="str">
            <v>Samtliga skolor_0</v>
          </cell>
          <cell r="HY1" t="str">
            <v>Samtliga skolor_1</v>
          </cell>
          <cell r="HZ1" t="str">
            <v>Samtliga skolor_2</v>
          </cell>
          <cell r="IA1" t="str">
            <v>Samtliga skolor_3</v>
          </cell>
        </row>
        <row r="6">
          <cell r="A6" t="str">
            <v>a1</v>
          </cell>
          <cell r="B6">
            <v>3.7029702970297032</v>
          </cell>
          <cell r="C6">
            <v>3.5116279069767442</v>
          </cell>
          <cell r="D6">
            <v>3.6274509803921569</v>
          </cell>
          <cell r="E6">
            <v>3.6666666666666665</v>
          </cell>
          <cell r="L6">
            <v>3.8666666666666667</v>
          </cell>
          <cell r="M6">
            <v>3.9375</v>
          </cell>
          <cell r="N6">
            <v>3.4210526315789473</v>
          </cell>
          <cell r="O6">
            <v>3.6923076923076925</v>
          </cell>
          <cell r="Q6">
            <v>3.5681818181818183</v>
          </cell>
          <cell r="R6">
            <v>3.5813953488372094</v>
          </cell>
          <cell r="S6">
            <v>3.3809523809523809</v>
          </cell>
          <cell r="T6">
            <v>3.6086956521739131</v>
          </cell>
          <cell r="V6">
            <v>3.5384615384615383</v>
          </cell>
          <cell r="W6">
            <v>3.5616438356164384</v>
          </cell>
          <cell r="X6">
            <v>3.5185185185185186</v>
          </cell>
          <cell r="Y6">
            <v>3.3409090909090908</v>
          </cell>
          <cell r="AA6">
            <v>3.5454545454545454</v>
          </cell>
          <cell r="AB6">
            <v>3.457943925233645</v>
          </cell>
          <cell r="AC6">
            <v>3.5591397849462365</v>
          </cell>
          <cell r="AD6">
            <v>3.595959595959596</v>
          </cell>
          <cell r="AF6">
            <v>3.6904761904761907</v>
          </cell>
          <cell r="AG6">
            <v>3.6749999999999998</v>
          </cell>
          <cell r="AH6">
            <v>3.5641025641025643</v>
          </cell>
          <cell r="AI6">
            <v>3.78125</v>
          </cell>
          <cell r="AK6">
            <v>3.4</v>
          </cell>
          <cell r="AL6">
            <v>3.765625</v>
          </cell>
          <cell r="AM6">
            <v>3.6666666666666665</v>
          </cell>
          <cell r="AN6">
            <v>3.6933333333333334</v>
          </cell>
          <cell r="AP6">
            <v>3.5483870967741935</v>
          </cell>
          <cell r="AQ6">
            <v>3.5194805194805197</v>
          </cell>
          <cell r="AR6">
            <v>3.6829268292682928</v>
          </cell>
          <cell r="AS6">
            <v>3.7297297297297298</v>
          </cell>
          <cell r="AU6">
            <v>4</v>
          </cell>
          <cell r="AV6">
            <v>3.9</v>
          </cell>
          <cell r="AW6">
            <v>4</v>
          </cell>
          <cell r="AX6">
            <v>3.9411764705882355</v>
          </cell>
          <cell r="AZ6">
            <v>3.5370370370370372</v>
          </cell>
          <cell r="BA6">
            <v>3.3877551020408165</v>
          </cell>
          <cell r="BB6">
            <v>3.4742268041237114</v>
          </cell>
          <cell r="BC6">
            <v>3.6901408450704225</v>
          </cell>
          <cell r="BE6">
            <v>3.6111111111111112</v>
          </cell>
          <cell r="BF6">
            <v>3.5100671140939599</v>
          </cell>
          <cell r="BG6">
            <v>3.5492957746478875</v>
          </cell>
          <cell r="BH6">
            <v>3.5877862595419847</v>
          </cell>
          <cell r="BJ6">
            <v>3.7543859649122808</v>
          </cell>
          <cell r="BK6">
            <v>3.5849056603773586</v>
          </cell>
          <cell r="BL6">
            <v>3.72</v>
          </cell>
          <cell r="BM6">
            <v>3.8043478260869565</v>
          </cell>
          <cell r="BO6">
            <v>3.802197802197802</v>
          </cell>
          <cell r="BP6">
            <v>3.5505617977528088</v>
          </cell>
          <cell r="BQ6">
            <v>3.2261904761904763</v>
          </cell>
          <cell r="BR6">
            <v>3.3797468354430378</v>
          </cell>
          <cell r="BT6">
            <v>3.6315789473684212</v>
          </cell>
          <cell r="BY6">
            <v>3.6666666666666665</v>
          </cell>
          <cell r="BZ6">
            <v>3.5347222222222223</v>
          </cell>
          <cell r="CA6">
            <v>3.5641025641025643</v>
          </cell>
          <cell r="CB6">
            <v>3.584070796460177</v>
          </cell>
          <cell r="CD6">
            <v>3.7058823529411766</v>
          </cell>
          <cell r="CE6">
            <v>3.6730769230769229</v>
          </cell>
          <cell r="CF6">
            <v>3.5714285714285716</v>
          </cell>
          <cell r="CG6">
            <v>3.6106194690265485</v>
          </cell>
          <cell r="CI6">
            <v>3.6730769230769229</v>
          </cell>
          <cell r="CJ6">
            <v>3.736842105263158</v>
          </cell>
          <cell r="CK6">
            <v>3.4166666666666665</v>
          </cell>
          <cell r="CL6">
            <v>3.4583333333333335</v>
          </cell>
          <cell r="CN6">
            <v>3.7047619047619049</v>
          </cell>
          <cell r="CO6">
            <v>3.5940594059405941</v>
          </cell>
          <cell r="CP6">
            <v>3.8426966292134832</v>
          </cell>
          <cell r="CQ6">
            <v>3.6710526315789473</v>
          </cell>
          <cell r="CS6">
            <v>3.5359477124183005</v>
          </cell>
          <cell r="CT6">
            <v>3.6417910447761193</v>
          </cell>
          <cell r="CU6">
            <v>3.4444444444444446</v>
          </cell>
          <cell r="CV6">
            <v>3.6133333333333333</v>
          </cell>
          <cell r="CX6">
            <v>3.75</v>
          </cell>
          <cell r="CY6">
            <v>3.82</v>
          </cell>
          <cell r="CZ6">
            <v>3.629032258064516</v>
          </cell>
          <cell r="DA6">
            <v>3.8166666666666669</v>
          </cell>
          <cell r="DC6">
            <v>3.574074074074074</v>
          </cell>
          <cell r="DD6">
            <v>3.5428571428571427</v>
          </cell>
          <cell r="DE6">
            <v>3.625</v>
          </cell>
          <cell r="DF6">
            <v>3.7413793103448274</v>
          </cell>
          <cell r="DH6">
            <v>3.6527777777777777</v>
          </cell>
          <cell r="DI6">
            <v>3.5405405405405403</v>
          </cell>
          <cell r="DJ6">
            <v>3.5217391304347827</v>
          </cell>
          <cell r="DK6">
            <v>3.5774647887323945</v>
          </cell>
          <cell r="DM6">
            <v>3.6901408450704225</v>
          </cell>
          <cell r="DN6">
            <v>3.375</v>
          </cell>
          <cell r="DO6">
            <v>3.6428571428571428</v>
          </cell>
          <cell r="DP6">
            <v>3.6551724137931036</v>
          </cell>
          <cell r="DR6">
            <v>3.6538461538461537</v>
          </cell>
          <cell r="DS6">
            <v>3.3333333333333335</v>
          </cell>
          <cell r="DT6">
            <v>3.6511627906976742</v>
          </cell>
          <cell r="DU6">
            <v>3.3636363636363638</v>
          </cell>
          <cell r="DW6">
            <v>3.7692307692307692</v>
          </cell>
          <cell r="DX6">
            <v>3.78125</v>
          </cell>
          <cell r="DY6">
            <v>3.5</v>
          </cell>
          <cell r="DZ6">
            <v>3.6923076923076925</v>
          </cell>
          <cell r="EB6">
            <v>3.6896551724137931</v>
          </cell>
          <cell r="EC6">
            <v>3.5727272727272728</v>
          </cell>
          <cell r="ED6">
            <v>3.6728971962616823</v>
          </cell>
          <cell r="EE6">
            <v>3.5882352941176472</v>
          </cell>
          <cell r="EG6">
            <v>3.4634146341463414</v>
          </cell>
          <cell r="EH6">
            <v>3.5263157894736841</v>
          </cell>
          <cell r="EI6">
            <v>3.78125</v>
          </cell>
          <cell r="EJ6">
            <v>3.7222222222222223</v>
          </cell>
          <cell r="EL6">
            <v>3.4</v>
          </cell>
          <cell r="EM6">
            <v>3.4782608695652173</v>
          </cell>
          <cell r="EN6">
            <v>3.4146341463414633</v>
          </cell>
          <cell r="EO6">
            <v>3.5111111111111111</v>
          </cell>
          <cell r="ER6">
            <v>3.6388888888888888</v>
          </cell>
          <cell r="ES6">
            <v>3.7425742574257428</v>
          </cell>
          <cell r="ET6">
            <v>3.6385542168674698</v>
          </cell>
          <cell r="EV6">
            <v>3.85</v>
          </cell>
          <cell r="EX6">
            <v>3.6666666666666665</v>
          </cell>
          <cell r="EY6">
            <v>3.875</v>
          </cell>
          <cell r="FA6">
            <v>3.8333333333333335</v>
          </cell>
          <cell r="FB6">
            <v>3.7692307692307692</v>
          </cell>
          <cell r="FC6">
            <v>3.7647058823529411</v>
          </cell>
          <cell r="FD6">
            <v>3.85</v>
          </cell>
          <cell r="FF6">
            <v>3.6111111111111112</v>
          </cell>
          <cell r="FG6">
            <v>3.6418918918918921</v>
          </cell>
          <cell r="FH6">
            <v>3.6716417910447761</v>
          </cell>
          <cell r="FI6">
            <v>3.7105263157894739</v>
          </cell>
          <cell r="FK6">
            <v>3.581818181818182</v>
          </cell>
          <cell r="FL6">
            <v>3.6226415094339623</v>
          </cell>
          <cell r="FM6">
            <v>3.76</v>
          </cell>
          <cell r="FN6">
            <v>3.7058823529411766</v>
          </cell>
          <cell r="FR6">
            <v>3.691358024691358</v>
          </cell>
          <cell r="FS6">
            <v>3.6790123456790123</v>
          </cell>
          <cell r="FU6">
            <v>3.5208333333333335</v>
          </cell>
          <cell r="FV6">
            <v>3.5648854961832059</v>
          </cell>
          <cell r="FW6">
            <v>3.448</v>
          </cell>
          <cell r="FX6">
            <v>3.4867256637168142</v>
          </cell>
          <cell r="FZ6">
            <v>3.6666666666666665</v>
          </cell>
          <cell r="GA6">
            <v>3.6071428571428572</v>
          </cell>
          <cell r="GB6">
            <v>3.4827586206896552</v>
          </cell>
          <cell r="GC6">
            <v>3.6451612903225805</v>
          </cell>
          <cell r="GG6">
            <v>3</v>
          </cell>
          <cell r="GH6">
            <v>3.5555555555555554</v>
          </cell>
          <cell r="GJ6">
            <v>3.3936170212765959</v>
          </cell>
          <cell r="GK6">
            <v>3.5480769230769229</v>
          </cell>
          <cell r="GL6">
            <v>3.5319148936170213</v>
          </cell>
          <cell r="GM6">
            <v>3.6585365853658538</v>
          </cell>
          <cell r="GO6">
            <v>3.7117117117117115</v>
          </cell>
          <cell r="GP6">
            <v>3.4070796460176993</v>
          </cell>
          <cell r="GQ6">
            <v>3.6106194690265485</v>
          </cell>
          <cell r="GR6">
            <v>3.6704545454545454</v>
          </cell>
          <cell r="GT6">
            <v>3.4805194805194803</v>
          </cell>
          <cell r="GU6">
            <v>3.5789473684210527</v>
          </cell>
          <cell r="GV6">
            <v>3.6756756756756759</v>
          </cell>
          <cell r="GW6">
            <v>3.5319148936170213</v>
          </cell>
          <cell r="GY6">
            <v>3.8222222222222224</v>
          </cell>
          <cell r="GZ6">
            <v>3.6590909090909092</v>
          </cell>
          <cell r="HA6">
            <v>3.6296296296296298</v>
          </cell>
          <cell r="HB6">
            <v>3.4827586206896552</v>
          </cell>
          <cell r="HD6">
            <v>3.5733333333333333</v>
          </cell>
          <cell r="HE6">
            <v>3.5844155844155843</v>
          </cell>
          <cell r="HF6">
            <v>3.5822784810126582</v>
          </cell>
          <cell r="HG6">
            <v>3.3114754098360657</v>
          </cell>
          <cell r="HI6">
            <v>3.552941176470588</v>
          </cell>
          <cell r="HJ6">
            <v>3.59375</v>
          </cell>
          <cell r="HK6">
            <v>3.4680851063829787</v>
          </cell>
          <cell r="HL6">
            <v>3.7307692307692308</v>
          </cell>
          <cell r="HN6">
            <v>3.5744680851063828</v>
          </cell>
          <cell r="HO6">
            <v>3.4255319148936172</v>
          </cell>
          <cell r="HP6">
            <v>3.558139534883721</v>
          </cell>
          <cell r="HQ6">
            <v>3.7435897435897436</v>
          </cell>
          <cell r="HS6">
            <v>3.6590909090909092</v>
          </cell>
          <cell r="HT6">
            <v>3.3076923076923075</v>
          </cell>
          <cell r="HU6">
            <v>3.6388888888888888</v>
          </cell>
          <cell r="HV6">
            <v>3.2972972972972974</v>
          </cell>
          <cell r="HX6">
            <v>3.6238016528925621</v>
          </cell>
          <cell r="HY6">
            <v>3.5683311432325886</v>
          </cell>
          <cell r="HZ6">
            <v>3.5860234125576445</v>
          </cell>
          <cell r="IA6">
            <v>3.6126972201352365</v>
          </cell>
        </row>
        <row r="7">
          <cell r="A7" t="str">
            <v>a2</v>
          </cell>
          <cell r="B7">
            <v>3.8350515463917527</v>
          </cell>
          <cell r="C7">
            <v>3.6818181818181817</v>
          </cell>
          <cell r="D7">
            <v>3.5454545454545454</v>
          </cell>
          <cell r="E7">
            <v>3.72</v>
          </cell>
          <cell r="L7">
            <v>3.8666666666666667</v>
          </cell>
          <cell r="M7">
            <v>3.9375</v>
          </cell>
          <cell r="N7">
            <v>3.35</v>
          </cell>
          <cell r="O7">
            <v>3.3888888888888888</v>
          </cell>
          <cell r="Q7">
            <v>3.55</v>
          </cell>
          <cell r="R7">
            <v>3.8139534883720931</v>
          </cell>
          <cell r="S7">
            <v>3.6111111111111112</v>
          </cell>
          <cell r="T7">
            <v>3.5555555555555554</v>
          </cell>
          <cell r="V7">
            <v>3.4117647058823528</v>
          </cell>
          <cell r="W7">
            <v>3.6119402985074629</v>
          </cell>
          <cell r="X7">
            <v>3.44</v>
          </cell>
          <cell r="Y7">
            <v>3.3863636363636362</v>
          </cell>
          <cell r="AA7">
            <v>3.625</v>
          </cell>
          <cell r="AB7">
            <v>3.5943396226415096</v>
          </cell>
          <cell r="AC7">
            <v>3.7411764705882353</v>
          </cell>
          <cell r="AD7">
            <v>3.8526315789473684</v>
          </cell>
          <cell r="AF7">
            <v>3.3783783783783785</v>
          </cell>
          <cell r="AG7">
            <v>3.763157894736842</v>
          </cell>
          <cell r="AH7">
            <v>3.85</v>
          </cell>
          <cell r="AI7">
            <v>3.7586206896551726</v>
          </cell>
          <cell r="AK7">
            <v>3.6428571428571428</v>
          </cell>
          <cell r="AL7">
            <v>3.8333333333333335</v>
          </cell>
          <cell r="AM7">
            <v>3.6461538461538461</v>
          </cell>
          <cell r="AN7">
            <v>3.8684210526315788</v>
          </cell>
          <cell r="AP7">
            <v>3.6666666666666665</v>
          </cell>
          <cell r="AQ7">
            <v>3.779220779220779</v>
          </cell>
          <cell r="AR7">
            <v>3.6428571428571428</v>
          </cell>
          <cell r="AS7">
            <v>3.7162162162162162</v>
          </cell>
          <cell r="AU7">
            <v>4</v>
          </cell>
          <cell r="AV7">
            <v>4</v>
          </cell>
          <cell r="AW7">
            <v>4</v>
          </cell>
          <cell r="AX7">
            <v>4</v>
          </cell>
          <cell r="AZ7">
            <v>3.5588235294117645</v>
          </cell>
          <cell r="BA7">
            <v>3.4536082474226806</v>
          </cell>
          <cell r="BB7">
            <v>3.6344086021505375</v>
          </cell>
          <cell r="BC7">
            <v>3.6231884057971016</v>
          </cell>
          <cell r="BE7">
            <v>3.4928571428571429</v>
          </cell>
          <cell r="BF7">
            <v>3.5664335664335662</v>
          </cell>
          <cell r="BG7">
            <v>3.6277372262773722</v>
          </cell>
          <cell r="BH7">
            <v>3.6962962962962962</v>
          </cell>
          <cell r="BJ7">
            <v>3.7407407407407409</v>
          </cell>
          <cell r="BK7">
            <v>3.6792452830188678</v>
          </cell>
          <cell r="BL7">
            <v>3.72</v>
          </cell>
          <cell r="BM7">
            <v>3.7111111111111112</v>
          </cell>
          <cell r="BO7">
            <v>3.9456521739130435</v>
          </cell>
          <cell r="BP7">
            <v>3.735632183908046</v>
          </cell>
          <cell r="BQ7">
            <v>3.5176470588235293</v>
          </cell>
          <cell r="BR7">
            <v>3.5833333333333335</v>
          </cell>
          <cell r="BT7">
            <v>3.763157894736842</v>
          </cell>
          <cell r="BY7">
            <v>3.7532467532467533</v>
          </cell>
          <cell r="BZ7">
            <v>3.7214285714285715</v>
          </cell>
          <cell r="CA7">
            <v>3.6388888888888888</v>
          </cell>
          <cell r="CB7">
            <v>3.6880733944954129</v>
          </cell>
          <cell r="CD7">
            <v>3.8019801980198018</v>
          </cell>
          <cell r="CE7">
            <v>3.82</v>
          </cell>
          <cell r="CF7">
            <v>3.7857142857142856</v>
          </cell>
          <cell r="CG7">
            <v>3.7431192660550461</v>
          </cell>
          <cell r="CI7">
            <v>3.5208333333333335</v>
          </cell>
          <cell r="CJ7">
            <v>3.8363636363636364</v>
          </cell>
          <cell r="CK7">
            <v>3.6808510638297873</v>
          </cell>
          <cell r="CL7">
            <v>3.6875</v>
          </cell>
          <cell r="CN7">
            <v>3.8217821782178216</v>
          </cell>
          <cell r="CO7">
            <v>3.6699029126213594</v>
          </cell>
          <cell r="CP7">
            <v>3.8863636363636362</v>
          </cell>
          <cell r="CQ7">
            <v>3.5737704918032787</v>
          </cell>
          <cell r="CS7">
            <v>3.7278911564625852</v>
          </cell>
          <cell r="CT7">
            <v>3.6480000000000001</v>
          </cell>
          <cell r="CU7">
            <v>3.5714285714285716</v>
          </cell>
          <cell r="CV7">
            <v>3.7777777777777777</v>
          </cell>
          <cell r="CX7">
            <v>3.7884615384615383</v>
          </cell>
          <cell r="CY7">
            <v>3.8</v>
          </cell>
          <cell r="CZ7">
            <v>3.7580645161290325</v>
          </cell>
          <cell r="DA7">
            <v>3.918032786885246</v>
          </cell>
          <cell r="DC7">
            <v>3.4693877551020407</v>
          </cell>
          <cell r="DD7">
            <v>3.6323529411764706</v>
          </cell>
          <cell r="DE7">
            <v>3.5362318840579712</v>
          </cell>
          <cell r="DF7">
            <v>3.6896551724137931</v>
          </cell>
          <cell r="DH7">
            <v>3.6388888888888888</v>
          </cell>
          <cell r="DI7">
            <v>3.8783783783783785</v>
          </cell>
          <cell r="DJ7">
            <v>3.875</v>
          </cell>
          <cell r="DK7">
            <v>3.8433734939759034</v>
          </cell>
          <cell r="DM7">
            <v>3.8260869565217392</v>
          </cell>
          <cell r="DN7">
            <v>3.5873015873015874</v>
          </cell>
          <cell r="DO7">
            <v>3.8461538461538463</v>
          </cell>
          <cell r="DP7">
            <v>3.8620689655172415</v>
          </cell>
          <cell r="DR7">
            <v>3.88</v>
          </cell>
          <cell r="DS7">
            <v>3.8</v>
          </cell>
          <cell r="DT7">
            <v>3.975609756097561</v>
          </cell>
          <cell r="DU7">
            <v>3.5</v>
          </cell>
          <cell r="DW7">
            <v>3.7391304347826089</v>
          </cell>
          <cell r="DX7">
            <v>3.75</v>
          </cell>
          <cell r="DY7">
            <v>3.7142857142857144</v>
          </cell>
          <cell r="DZ7">
            <v>3.84</v>
          </cell>
          <cell r="EB7">
            <v>3.7863247863247862</v>
          </cell>
          <cell r="EC7">
            <v>3.7345132743362832</v>
          </cell>
          <cell r="ED7">
            <v>3.7589285714285716</v>
          </cell>
          <cell r="EE7">
            <v>3.8285714285714287</v>
          </cell>
          <cell r="EG7">
            <v>3.5121951219512195</v>
          </cell>
          <cell r="EH7">
            <v>3.6666666666666665</v>
          </cell>
          <cell r="EI7">
            <v>3.7096774193548385</v>
          </cell>
          <cell r="EJ7">
            <v>3.75</v>
          </cell>
          <cell r="EL7">
            <v>3.5909090909090908</v>
          </cell>
          <cell r="EM7">
            <v>3.4680851063829787</v>
          </cell>
          <cell r="EN7">
            <v>3.736842105263158</v>
          </cell>
          <cell r="EO7">
            <v>3.5217391304347827</v>
          </cell>
          <cell r="ER7">
            <v>3.6730769230769229</v>
          </cell>
          <cell r="ES7">
            <v>3.7722772277227721</v>
          </cell>
          <cell r="ET7">
            <v>3.8571428571428572</v>
          </cell>
          <cell r="EV7">
            <v>4</v>
          </cell>
          <cell r="EX7">
            <v>3.8717948717948718</v>
          </cell>
          <cell r="EY7">
            <v>3.875</v>
          </cell>
          <cell r="FA7">
            <v>3.75</v>
          </cell>
          <cell r="FB7">
            <v>3.75</v>
          </cell>
          <cell r="FC7">
            <v>4</v>
          </cell>
          <cell r="FD7">
            <v>3.75</v>
          </cell>
          <cell r="FF7">
            <v>3.672268907563025</v>
          </cell>
          <cell r="FG7">
            <v>3.6888888888888891</v>
          </cell>
          <cell r="FH7">
            <v>3.6870229007633588</v>
          </cell>
          <cell r="FI7">
            <v>3.8571428571428572</v>
          </cell>
          <cell r="FK7">
            <v>3.6792452830188678</v>
          </cell>
          <cell r="FL7">
            <v>3.7346938775510203</v>
          </cell>
          <cell r="FM7">
            <v>3.6</v>
          </cell>
          <cell r="FN7">
            <v>3.6578947368421053</v>
          </cell>
          <cell r="FR7">
            <v>3.8101265822784809</v>
          </cell>
          <cell r="FS7">
            <v>3.8648648648648649</v>
          </cell>
          <cell r="FU7">
            <v>3.5876288659793816</v>
          </cell>
          <cell r="FV7">
            <v>3.5365853658536586</v>
          </cell>
          <cell r="FW7">
            <v>3.4628099173553717</v>
          </cell>
          <cell r="FX7">
            <v>3.6542056074766354</v>
          </cell>
          <cell r="FZ7">
            <v>3.7272727272727271</v>
          </cell>
          <cell r="GA7">
            <v>3.4814814814814814</v>
          </cell>
          <cell r="GB7">
            <v>3.5</v>
          </cell>
          <cell r="GC7">
            <v>3.7931034482758621</v>
          </cell>
          <cell r="GG7">
            <v>3.75</v>
          </cell>
          <cell r="GH7">
            <v>3.7777777777777777</v>
          </cell>
          <cell r="GJ7">
            <v>3.4782608695652173</v>
          </cell>
          <cell r="GK7">
            <v>3.6373626373626373</v>
          </cell>
          <cell r="GL7">
            <v>3.7578947368421054</v>
          </cell>
          <cell r="GM7">
            <v>3.6842105263157894</v>
          </cell>
          <cell r="GO7">
            <v>3.7281553398058254</v>
          </cell>
          <cell r="GP7">
            <v>3.5765765765765765</v>
          </cell>
          <cell r="GQ7">
            <v>3.5315315315315314</v>
          </cell>
          <cell r="GR7">
            <v>3.7411764705882353</v>
          </cell>
          <cell r="GT7">
            <v>3.6619718309859155</v>
          </cell>
          <cell r="GU7">
            <v>3.7297297297297298</v>
          </cell>
          <cell r="GV7">
            <v>3.7714285714285714</v>
          </cell>
          <cell r="GW7">
            <v>3.7872340425531914</v>
          </cell>
          <cell r="GY7">
            <v>3.6666666666666665</v>
          </cell>
          <cell r="GZ7">
            <v>3.7391304347826089</v>
          </cell>
          <cell r="HA7">
            <v>3.72</v>
          </cell>
          <cell r="HB7">
            <v>3.25</v>
          </cell>
          <cell r="HD7">
            <v>3.6266666666666665</v>
          </cell>
          <cell r="HE7">
            <v>3.7341772151898733</v>
          </cell>
          <cell r="HF7">
            <v>3.5696202531645569</v>
          </cell>
          <cell r="HG7">
            <v>3.3833333333333333</v>
          </cell>
          <cell r="HI7">
            <v>3.6904761904761907</v>
          </cell>
          <cell r="HJ7">
            <v>3.7384615384615385</v>
          </cell>
          <cell r="HK7">
            <v>3.6086956521739131</v>
          </cell>
          <cell r="HL7">
            <v>3.7142857142857144</v>
          </cell>
          <cell r="HN7">
            <v>3.4712643678160919</v>
          </cell>
          <cell r="HO7">
            <v>3.4534883720930232</v>
          </cell>
          <cell r="HP7">
            <v>3.6419753086419755</v>
          </cell>
          <cell r="HQ7">
            <v>3.7058823529411766</v>
          </cell>
          <cell r="HS7">
            <v>3.5</v>
          </cell>
          <cell r="HT7">
            <v>3.7222222222222223</v>
          </cell>
          <cell r="HU7">
            <v>3.4411764705882355</v>
          </cell>
          <cell r="HV7">
            <v>3.7250000000000001</v>
          </cell>
          <cell r="HX7">
            <v>3.6773415977961434</v>
          </cell>
          <cell r="HY7">
            <v>3.6765899864682003</v>
          </cell>
          <cell r="HZ7">
            <v>3.6740875912408759</v>
          </cell>
          <cell r="IA7">
            <v>3.7119753561802078</v>
          </cell>
        </row>
        <row r="8">
          <cell r="A8" t="str">
            <v>a3</v>
          </cell>
          <cell r="B8">
            <v>3.7291666666666665</v>
          </cell>
          <cell r="C8">
            <v>3.6122448979591835</v>
          </cell>
          <cell r="D8">
            <v>3.6037735849056602</v>
          </cell>
          <cell r="E8">
            <v>3.7647058823529411</v>
          </cell>
          <cell r="L8">
            <v>3.8</v>
          </cell>
          <cell r="M8">
            <v>3.78125</v>
          </cell>
          <cell r="N8">
            <v>3.3513513513513513</v>
          </cell>
          <cell r="O8">
            <v>3.1578947368421053</v>
          </cell>
          <cell r="Q8">
            <v>3.6046511627906979</v>
          </cell>
          <cell r="R8">
            <v>3.6444444444444444</v>
          </cell>
          <cell r="S8">
            <v>3.5952380952380953</v>
          </cell>
          <cell r="T8">
            <v>3.5227272727272729</v>
          </cell>
          <cell r="V8">
            <v>3.5593220338983049</v>
          </cell>
          <cell r="W8">
            <v>3.40625</v>
          </cell>
          <cell r="X8">
            <v>3.5238095238095237</v>
          </cell>
          <cell r="Y8">
            <v>3.4375</v>
          </cell>
          <cell r="AA8">
            <v>3.6842105263157894</v>
          </cell>
          <cell r="AB8">
            <v>3.4095238095238094</v>
          </cell>
          <cell r="AC8">
            <v>3.4651162790697674</v>
          </cell>
          <cell r="AD8">
            <v>3.704081632653061</v>
          </cell>
          <cell r="AF8">
            <v>3.55</v>
          </cell>
          <cell r="AG8">
            <v>3.6756756756756759</v>
          </cell>
          <cell r="AH8">
            <v>3.736842105263158</v>
          </cell>
          <cell r="AI8">
            <v>3.5161290322580645</v>
          </cell>
          <cell r="AK8">
            <v>3.459016393442623</v>
          </cell>
          <cell r="AL8">
            <v>3.6911764705882355</v>
          </cell>
          <cell r="AM8">
            <v>3.640625</v>
          </cell>
          <cell r="AN8">
            <v>3.6538461538461537</v>
          </cell>
          <cell r="AP8">
            <v>3.6666666666666665</v>
          </cell>
          <cell r="AQ8">
            <v>3.4925373134328357</v>
          </cell>
          <cell r="AR8">
            <v>3.8452380952380953</v>
          </cell>
          <cell r="AS8">
            <v>3.7162162162162162</v>
          </cell>
          <cell r="AU8">
            <v>4</v>
          </cell>
          <cell r="AV8">
            <v>4</v>
          </cell>
          <cell r="AW8">
            <v>4</v>
          </cell>
          <cell r="AX8">
            <v>4</v>
          </cell>
          <cell r="AZ8">
            <v>3.5327102803738319</v>
          </cell>
          <cell r="BA8">
            <v>3.3978494623655915</v>
          </cell>
          <cell r="BB8">
            <v>3.5104166666666665</v>
          </cell>
          <cell r="BC8">
            <v>3.5857142857142859</v>
          </cell>
          <cell r="BE8">
            <v>3.5661764705882355</v>
          </cell>
          <cell r="BF8">
            <v>3.5</v>
          </cell>
          <cell r="BG8">
            <v>3.5220588235294117</v>
          </cell>
          <cell r="BH8">
            <v>3.59375</v>
          </cell>
          <cell r="BJ8">
            <v>3.7818181818181817</v>
          </cell>
          <cell r="BK8">
            <v>3.8076923076923075</v>
          </cell>
          <cell r="BL8">
            <v>3.74</v>
          </cell>
          <cell r="BM8">
            <v>3.6046511627906979</v>
          </cell>
          <cell r="BO8">
            <v>3.8586956521739131</v>
          </cell>
          <cell r="BP8">
            <v>3.5465116279069768</v>
          </cell>
          <cell r="BQ8">
            <v>3.3023255813953489</v>
          </cell>
          <cell r="BR8">
            <v>3.4358974358974357</v>
          </cell>
          <cell r="BT8">
            <v>3.5135135135135136</v>
          </cell>
          <cell r="BY8">
            <v>3.6392405063291138</v>
          </cell>
          <cell r="BZ8">
            <v>3.6944444444444446</v>
          </cell>
          <cell r="CA8">
            <v>3.5175438596491229</v>
          </cell>
          <cell r="CB8">
            <v>3.6842105263157894</v>
          </cell>
          <cell r="CD8">
            <v>3.6990291262135924</v>
          </cell>
          <cell r="CE8">
            <v>3.85</v>
          </cell>
          <cell r="CF8">
            <v>3.606060606060606</v>
          </cell>
          <cell r="CG8">
            <v>3.6545454545454548</v>
          </cell>
          <cell r="CI8">
            <v>3.5490196078431371</v>
          </cell>
          <cell r="CJ8">
            <v>3.7192982456140351</v>
          </cell>
          <cell r="CK8">
            <v>3.4468085106382977</v>
          </cell>
          <cell r="CL8">
            <v>3.6666666666666665</v>
          </cell>
          <cell r="CN8">
            <v>3.7809523809523808</v>
          </cell>
          <cell r="CO8">
            <v>3.5686274509803924</v>
          </cell>
          <cell r="CP8">
            <v>3.8</v>
          </cell>
          <cell r="CQ8">
            <v>3.64</v>
          </cell>
          <cell r="CS8">
            <v>3.5734265734265733</v>
          </cell>
          <cell r="CT8">
            <v>3.6720000000000002</v>
          </cell>
          <cell r="CU8">
            <v>3.606060606060606</v>
          </cell>
          <cell r="CV8">
            <v>3.6176470588235294</v>
          </cell>
          <cell r="CX8">
            <v>3.6923076923076925</v>
          </cell>
          <cell r="CY8">
            <v>3.74</v>
          </cell>
          <cell r="CZ8">
            <v>3.5737704918032787</v>
          </cell>
          <cell r="DA8">
            <v>3.8</v>
          </cell>
          <cell r="DC8">
            <v>3.5576923076923075</v>
          </cell>
          <cell r="DD8">
            <v>3.4492753623188408</v>
          </cell>
          <cell r="DE8">
            <v>3.6617647058823528</v>
          </cell>
          <cell r="DF8">
            <v>3.6545454545454548</v>
          </cell>
          <cell r="DH8">
            <v>3.4166666666666665</v>
          </cell>
          <cell r="DI8">
            <v>3.7313432835820897</v>
          </cell>
          <cell r="DJ8">
            <v>3.6716417910447761</v>
          </cell>
          <cell r="DK8">
            <v>3.7374999999999998</v>
          </cell>
          <cell r="DM8">
            <v>3.8</v>
          </cell>
          <cell r="DN8">
            <v>3.6470588235294117</v>
          </cell>
          <cell r="DO8">
            <v>3.5833333333333335</v>
          </cell>
          <cell r="DP8">
            <v>3.9</v>
          </cell>
          <cell r="DR8">
            <v>3.5384615384615383</v>
          </cell>
          <cell r="DS8">
            <v>3.5517241379310347</v>
          </cell>
          <cell r="DT8">
            <v>3.6046511627906979</v>
          </cell>
          <cell r="DU8">
            <v>3.3333333333333335</v>
          </cell>
          <cell r="DW8">
            <v>3.5</v>
          </cell>
          <cell r="DX8">
            <v>3.6333333333333333</v>
          </cell>
          <cell r="DY8">
            <v>3.7407407407407409</v>
          </cell>
          <cell r="DZ8">
            <v>3.72</v>
          </cell>
          <cell r="EB8">
            <v>3.6869565217391305</v>
          </cell>
          <cell r="EC8">
            <v>3.5877192982456139</v>
          </cell>
          <cell r="ED8">
            <v>3.6725663716814161</v>
          </cell>
          <cell r="EE8">
            <v>3.7169811320754715</v>
          </cell>
          <cell r="EG8">
            <v>3.4047619047619047</v>
          </cell>
          <cell r="EH8">
            <v>3.6666666666666665</v>
          </cell>
          <cell r="EI8">
            <v>3.7096774193548385</v>
          </cell>
          <cell r="EJ8">
            <v>3.6486486486486487</v>
          </cell>
          <cell r="EL8">
            <v>3.5952380952380953</v>
          </cell>
          <cell r="EM8">
            <v>3.3636363636363638</v>
          </cell>
          <cell r="EN8">
            <v>3.4871794871794872</v>
          </cell>
          <cell r="EO8">
            <v>3.7674418604651163</v>
          </cell>
          <cell r="ER8">
            <v>3.4766355140186915</v>
          </cell>
          <cell r="ES8">
            <v>3.6363636363636362</v>
          </cell>
          <cell r="ET8">
            <v>3.6875</v>
          </cell>
          <cell r="EV8">
            <v>3.9</v>
          </cell>
          <cell r="EX8">
            <v>3.8684210526315788</v>
          </cell>
          <cell r="EY8">
            <v>3.8</v>
          </cell>
          <cell r="FA8">
            <v>3.7916666666666665</v>
          </cell>
          <cell r="FB8">
            <v>3.7391304347826089</v>
          </cell>
          <cell r="FC8">
            <v>3.8823529411764706</v>
          </cell>
          <cell r="FD8">
            <v>3.6315789473684212</v>
          </cell>
          <cell r="FF8">
            <v>3.52</v>
          </cell>
          <cell r="FG8">
            <v>3.6285714285714286</v>
          </cell>
          <cell r="FH8">
            <v>3.613138686131387</v>
          </cell>
          <cell r="FI8">
            <v>3.7179487179487181</v>
          </cell>
          <cell r="FK8">
            <v>3.4716981132075473</v>
          </cell>
          <cell r="FL8">
            <v>3.7358490566037736</v>
          </cell>
          <cell r="FM8">
            <v>3.6595744680851063</v>
          </cell>
          <cell r="FN8">
            <v>3.5510204081632653</v>
          </cell>
          <cell r="FR8">
            <v>3.7012987012987013</v>
          </cell>
          <cell r="FS8">
            <v>3.7283950617283952</v>
          </cell>
          <cell r="FU8">
            <v>3.5833333333333335</v>
          </cell>
          <cell r="FV8">
            <v>3.4750000000000001</v>
          </cell>
          <cell r="FW8">
            <v>3.411290322580645</v>
          </cell>
          <cell r="FX8">
            <v>3.56</v>
          </cell>
          <cell r="FZ8">
            <v>3.8421052631578947</v>
          </cell>
          <cell r="GA8">
            <v>3.5555555555555554</v>
          </cell>
          <cell r="GB8">
            <v>3.5925925925925926</v>
          </cell>
          <cell r="GC8">
            <v>3.5806451612903225</v>
          </cell>
          <cell r="GG8">
            <v>3.5</v>
          </cell>
          <cell r="GH8">
            <v>3.1111111111111112</v>
          </cell>
          <cell r="GJ8">
            <v>3.5217391304347827</v>
          </cell>
          <cell r="GK8">
            <v>3.4752475247524752</v>
          </cell>
          <cell r="GL8">
            <v>3.5</v>
          </cell>
          <cell r="GM8">
            <v>3.6463414634146343</v>
          </cell>
          <cell r="GO8">
            <v>3.6822429906542058</v>
          </cell>
          <cell r="GP8">
            <v>3.5887850467289719</v>
          </cell>
          <cell r="GQ8">
            <v>3.4827586206896552</v>
          </cell>
          <cell r="GR8">
            <v>3.6292134831460676</v>
          </cell>
          <cell r="GT8">
            <v>3.4383561643835616</v>
          </cell>
          <cell r="GU8">
            <v>3.619718309859155</v>
          </cell>
          <cell r="GV8">
            <v>3.5625</v>
          </cell>
          <cell r="GW8">
            <v>3.75</v>
          </cell>
          <cell r="GY8">
            <v>3.7272727272727271</v>
          </cell>
          <cell r="GZ8">
            <v>3.7173913043478262</v>
          </cell>
          <cell r="HA8">
            <v>3.7307692307692308</v>
          </cell>
          <cell r="HB8">
            <v>3.5714285714285716</v>
          </cell>
          <cell r="HD8">
            <v>3.5866666666666664</v>
          </cell>
          <cell r="HE8">
            <v>3.6835443037974684</v>
          </cell>
          <cell r="HF8">
            <v>3.5822784810126582</v>
          </cell>
          <cell r="HG8">
            <v>3.3225806451612905</v>
          </cell>
          <cell r="HI8">
            <v>3.6233766233766236</v>
          </cell>
          <cell r="HJ8">
            <v>3.6515151515151514</v>
          </cell>
          <cell r="HK8">
            <v>3.5319148936170213</v>
          </cell>
          <cell r="HL8">
            <v>3.8461538461538463</v>
          </cell>
          <cell r="HN8">
            <v>3.4615384615384617</v>
          </cell>
          <cell r="HO8">
            <v>3.4574468085106385</v>
          </cell>
          <cell r="HP8">
            <v>3.524390243902439</v>
          </cell>
          <cell r="HQ8">
            <v>3.547945205479452</v>
          </cell>
          <cell r="HS8">
            <v>3.6904761904761907</v>
          </cell>
          <cell r="HT8">
            <v>3.4857142857142858</v>
          </cell>
          <cell r="HU8">
            <v>3.3333333333333335</v>
          </cell>
          <cell r="HV8">
            <v>3.4117647058823528</v>
          </cell>
          <cell r="HX8">
            <v>3.6220792414493737</v>
          </cell>
          <cell r="HY8">
            <v>3.5925176946410518</v>
          </cell>
          <cell r="HZ8">
            <v>3.5867678958785247</v>
          </cell>
          <cell r="IA8">
            <v>3.6246669204415682</v>
          </cell>
        </row>
        <row r="9">
          <cell r="A9" t="str">
            <v>a4</v>
          </cell>
          <cell r="B9">
            <v>3.5757575757575757</v>
          </cell>
          <cell r="C9">
            <v>3.6458333333333335</v>
          </cell>
          <cell r="D9">
            <v>3.5490196078431371</v>
          </cell>
          <cell r="E9">
            <v>3.7647058823529411</v>
          </cell>
          <cell r="L9">
            <v>3.7</v>
          </cell>
          <cell r="M9">
            <v>3.84375</v>
          </cell>
          <cell r="N9">
            <v>3.5263157894736841</v>
          </cell>
          <cell r="O9">
            <v>3.1578947368421053</v>
          </cell>
          <cell r="Q9">
            <v>3.5116279069767442</v>
          </cell>
          <cell r="R9">
            <v>3.5897435897435899</v>
          </cell>
          <cell r="S9">
            <v>3.4615384615384617</v>
          </cell>
          <cell r="T9">
            <v>3.5227272727272729</v>
          </cell>
          <cell r="V9">
            <v>3.0754716981132075</v>
          </cell>
          <cell r="W9">
            <v>3.1014492753623188</v>
          </cell>
          <cell r="X9">
            <v>3.3333333333333335</v>
          </cell>
          <cell r="Y9">
            <v>3.4375</v>
          </cell>
          <cell r="AA9">
            <v>3.3888888888888888</v>
          </cell>
          <cell r="AB9">
            <v>3.2121212121212119</v>
          </cell>
          <cell r="AC9">
            <v>3.5632183908045976</v>
          </cell>
          <cell r="AD9">
            <v>3.704081632653061</v>
          </cell>
          <cell r="AF9">
            <v>3.6756756756756759</v>
          </cell>
          <cell r="AG9">
            <v>3.5588235294117645</v>
          </cell>
          <cell r="AH9">
            <v>3.6285714285714286</v>
          </cell>
          <cell r="AI9">
            <v>3.5161290322580645</v>
          </cell>
          <cell r="AK9">
            <v>3.5423728813559321</v>
          </cell>
          <cell r="AL9">
            <v>3.6666666666666665</v>
          </cell>
          <cell r="AM9">
            <v>3.25</v>
          </cell>
          <cell r="AN9">
            <v>3.6538461538461537</v>
          </cell>
          <cell r="AP9">
            <v>3.5344827586206895</v>
          </cell>
          <cell r="AQ9">
            <v>3.7162162162162162</v>
          </cell>
          <cell r="AR9">
            <v>3.3624999999999998</v>
          </cell>
          <cell r="AS9">
            <v>3.7162162162162162</v>
          </cell>
          <cell r="AU9">
            <v>4</v>
          </cell>
          <cell r="AV9">
            <v>4</v>
          </cell>
          <cell r="AW9">
            <v>4</v>
          </cell>
          <cell r="AX9">
            <v>4</v>
          </cell>
          <cell r="AZ9">
            <v>3.3944954128440368</v>
          </cell>
          <cell r="BA9">
            <v>3.1428571428571428</v>
          </cell>
          <cell r="BB9">
            <v>3.3023255813953489</v>
          </cell>
          <cell r="BC9">
            <v>3.5857142857142859</v>
          </cell>
          <cell r="BE9">
            <v>3.2589928057553958</v>
          </cell>
          <cell r="BF9">
            <v>3.1560283687943262</v>
          </cell>
          <cell r="BG9">
            <v>3.4592592592592593</v>
          </cell>
          <cell r="BH9">
            <v>3.59375</v>
          </cell>
          <cell r="BJ9">
            <v>3.2884615384615383</v>
          </cell>
          <cell r="BK9">
            <v>3.6538461538461537</v>
          </cell>
          <cell r="BL9">
            <v>3.4693877551020407</v>
          </cell>
          <cell r="BM9">
            <v>3.6046511627906979</v>
          </cell>
          <cell r="BO9">
            <v>3.6086956521739131</v>
          </cell>
          <cell r="BP9">
            <v>3.3908045977011496</v>
          </cell>
          <cell r="BQ9">
            <v>3</v>
          </cell>
          <cell r="BR9">
            <v>3.4358974358974357</v>
          </cell>
          <cell r="BT9">
            <v>3.763157894736842</v>
          </cell>
          <cell r="BY9">
            <v>3.6081081081081079</v>
          </cell>
          <cell r="BZ9">
            <v>3.407142857142857</v>
          </cell>
          <cell r="CA9">
            <v>3.3125</v>
          </cell>
          <cell r="CB9">
            <v>3.6842105263157894</v>
          </cell>
          <cell r="CD9">
            <v>3.6161616161616164</v>
          </cell>
          <cell r="CE9">
            <v>3.7857142857142856</v>
          </cell>
          <cell r="CF9">
            <v>3.5728155339805827</v>
          </cell>
          <cell r="CG9">
            <v>3.6545454545454548</v>
          </cell>
          <cell r="CI9">
            <v>3.5098039215686274</v>
          </cell>
          <cell r="CJ9">
            <v>3.5925925925925926</v>
          </cell>
          <cell r="CK9">
            <v>3.4222222222222221</v>
          </cell>
          <cell r="CL9">
            <v>3.6666666666666665</v>
          </cell>
          <cell r="CN9">
            <v>3.6538461538461537</v>
          </cell>
          <cell r="CO9">
            <v>3.6435643564356437</v>
          </cell>
          <cell r="CP9">
            <v>3.7682926829268291</v>
          </cell>
          <cell r="CQ9">
            <v>3.64</v>
          </cell>
          <cell r="CS9">
            <v>3.4791666666666665</v>
          </cell>
          <cell r="CT9">
            <v>3.5846153846153848</v>
          </cell>
          <cell r="CU9">
            <v>3.3787878787878789</v>
          </cell>
          <cell r="CV9">
            <v>3.6176470588235294</v>
          </cell>
          <cell r="CX9">
            <v>3.8076923076923075</v>
          </cell>
          <cell r="CY9">
            <v>3.9387755102040818</v>
          </cell>
          <cell r="CZ9">
            <v>3.75</v>
          </cell>
          <cell r="DA9">
            <v>3.8</v>
          </cell>
          <cell r="DC9">
            <v>3.22</v>
          </cell>
          <cell r="DD9">
            <v>3.2121212121212119</v>
          </cell>
          <cell r="DE9">
            <v>3.1363636363636362</v>
          </cell>
          <cell r="DF9">
            <v>3.6545454545454548</v>
          </cell>
          <cell r="DH9">
            <v>3.3857142857142857</v>
          </cell>
          <cell r="DI9">
            <v>3.3529411764705883</v>
          </cell>
          <cell r="DJ9">
            <v>3.2950819672131146</v>
          </cell>
          <cell r="DK9">
            <v>3.7374999999999998</v>
          </cell>
          <cell r="DM9">
            <v>3.5492957746478875</v>
          </cell>
          <cell r="DN9">
            <v>3.1311475409836067</v>
          </cell>
          <cell r="DO9">
            <v>3.6666666666666665</v>
          </cell>
          <cell r="DP9">
            <v>3.9</v>
          </cell>
          <cell r="DR9">
            <v>3.8846153846153846</v>
          </cell>
          <cell r="DS9">
            <v>3.7586206896551726</v>
          </cell>
          <cell r="DT9">
            <v>3.6976744186046511</v>
          </cell>
          <cell r="DU9">
            <v>3.3333333333333335</v>
          </cell>
          <cell r="DW9">
            <v>3.7307692307692308</v>
          </cell>
          <cell r="DX9">
            <v>3.3636363636363638</v>
          </cell>
          <cell r="DY9">
            <v>3.6538461538461537</v>
          </cell>
          <cell r="DZ9">
            <v>3.72</v>
          </cell>
          <cell r="EB9">
            <v>3.5172413793103448</v>
          </cell>
          <cell r="EC9">
            <v>3.3571428571428572</v>
          </cell>
          <cell r="ED9">
            <v>3.5</v>
          </cell>
          <cell r="EE9">
            <v>3.7169811320754715</v>
          </cell>
          <cell r="EG9">
            <v>3.4146341463414633</v>
          </cell>
          <cell r="EH9">
            <v>3.6578947368421053</v>
          </cell>
          <cell r="EI9">
            <v>3.6875</v>
          </cell>
          <cell r="EJ9">
            <v>3.6486486486486487</v>
          </cell>
          <cell r="EL9">
            <v>3.4615384615384617</v>
          </cell>
          <cell r="EM9">
            <v>3.4782608695652173</v>
          </cell>
          <cell r="EN9">
            <v>3.7435897435897436</v>
          </cell>
          <cell r="EO9">
            <v>3.7674418604651163</v>
          </cell>
          <cell r="ER9">
            <v>3.4387755102040818</v>
          </cell>
          <cell r="ES9">
            <v>3.6464646464646466</v>
          </cell>
          <cell r="ET9">
            <v>3.6875</v>
          </cell>
          <cell r="EV9">
            <v>3.8205128205128207</v>
          </cell>
          <cell r="EX9">
            <v>3.6486486486486487</v>
          </cell>
          <cell r="EY9">
            <v>3.8</v>
          </cell>
          <cell r="FA9">
            <v>3.8333333333333335</v>
          </cell>
          <cell r="FB9">
            <v>3.7272727272727271</v>
          </cell>
          <cell r="FC9">
            <v>3.8235294117647061</v>
          </cell>
          <cell r="FD9">
            <v>3.6315789473684212</v>
          </cell>
          <cell r="FF9">
            <v>3.4390243902439024</v>
          </cell>
          <cell r="FG9">
            <v>3.6808510638297873</v>
          </cell>
          <cell r="FH9">
            <v>3.6666666666666665</v>
          </cell>
          <cell r="FI9">
            <v>3.7179487179487181</v>
          </cell>
          <cell r="FK9">
            <v>3.574074074074074</v>
          </cell>
          <cell r="FL9">
            <v>3.510204081632653</v>
          </cell>
          <cell r="FM9">
            <v>3.2666666666666666</v>
          </cell>
          <cell r="FN9">
            <v>3.5510204081632653</v>
          </cell>
          <cell r="FR9">
            <v>3.3974358974358974</v>
          </cell>
          <cell r="FS9">
            <v>3.7283950617283952</v>
          </cell>
          <cell r="FU9">
            <v>3.4888888888888889</v>
          </cell>
          <cell r="FV9">
            <v>3.2926829268292681</v>
          </cell>
          <cell r="FW9">
            <v>3.1083333333333334</v>
          </cell>
          <cell r="FX9">
            <v>3.56</v>
          </cell>
          <cell r="FZ9">
            <v>3.6388888888888888</v>
          </cell>
          <cell r="GA9">
            <v>3.3461538461538463</v>
          </cell>
          <cell r="GB9">
            <v>3.4074074074074074</v>
          </cell>
          <cell r="GC9">
            <v>3.5806451612903225</v>
          </cell>
          <cell r="GG9">
            <v>3.25</v>
          </cell>
          <cell r="GH9">
            <v>3.1111111111111112</v>
          </cell>
          <cell r="GJ9">
            <v>3.3820224719101124</v>
          </cell>
          <cell r="GK9">
            <v>3.3118279569892475</v>
          </cell>
          <cell r="GL9">
            <v>3.367816091954023</v>
          </cell>
          <cell r="GM9">
            <v>3.6463414634146343</v>
          </cell>
          <cell r="GO9">
            <v>3.4854368932038833</v>
          </cell>
          <cell r="GP9">
            <v>3.4684684684684686</v>
          </cell>
          <cell r="GQ9">
            <v>3.3893805309734515</v>
          </cell>
          <cell r="GR9">
            <v>3.6292134831460676</v>
          </cell>
          <cell r="GT9">
            <v>3.4666666666666668</v>
          </cell>
          <cell r="GU9">
            <v>3.4933333333333332</v>
          </cell>
          <cell r="GV9">
            <v>3.7647058823529411</v>
          </cell>
          <cell r="GW9">
            <v>3.75</v>
          </cell>
          <cell r="GY9">
            <v>3.3953488372093021</v>
          </cell>
          <cell r="GZ9">
            <v>3.3260869565217392</v>
          </cell>
          <cell r="HA9">
            <v>3.4761904761904763</v>
          </cell>
          <cell r="HB9">
            <v>3.5714285714285716</v>
          </cell>
          <cell r="HD9">
            <v>3.4583333333333335</v>
          </cell>
          <cell r="HE9">
            <v>3.4605263157894739</v>
          </cell>
          <cell r="HF9">
            <v>3.5285714285714285</v>
          </cell>
          <cell r="HG9">
            <v>3.3225806451612905</v>
          </cell>
          <cell r="HI9">
            <v>3.6987951807228914</v>
          </cell>
          <cell r="HJ9">
            <v>3.4393939393939394</v>
          </cell>
          <cell r="HK9">
            <v>3.4772727272727271</v>
          </cell>
          <cell r="HL9">
            <v>3.8461538461538463</v>
          </cell>
          <cell r="HN9">
            <v>3.0909090909090908</v>
          </cell>
          <cell r="HO9">
            <v>3.0786516853932584</v>
          </cell>
          <cell r="HP9">
            <v>3.3690476190476191</v>
          </cell>
          <cell r="HQ9">
            <v>3.547945205479452</v>
          </cell>
          <cell r="HS9">
            <v>3.2051282051282053</v>
          </cell>
          <cell r="HT9">
            <v>3.4166666666666665</v>
          </cell>
          <cell r="HU9">
            <v>3.5</v>
          </cell>
          <cell r="HV9">
            <v>3.4117647058823528</v>
          </cell>
          <cell r="HX9">
            <v>3.4943162245952464</v>
          </cell>
          <cell r="HY9">
            <v>3.4462696783025324</v>
          </cell>
          <cell r="HZ9">
            <v>3.4568773234200743</v>
          </cell>
          <cell r="IA9">
            <v>3.6246669204415682</v>
          </cell>
        </row>
        <row r="10">
          <cell r="A10" t="str">
            <v>a5</v>
          </cell>
          <cell r="B10">
            <v>3.7373737373737375</v>
          </cell>
          <cell r="C10">
            <v>3.8372093023255816</v>
          </cell>
          <cell r="D10">
            <v>3.5</v>
          </cell>
          <cell r="E10">
            <v>3.7058823529411766</v>
          </cell>
          <cell r="L10">
            <v>3.8333333333333335</v>
          </cell>
          <cell r="M10">
            <v>3.90625</v>
          </cell>
          <cell r="N10">
            <v>3.3414634146341462</v>
          </cell>
          <cell r="O10">
            <v>3.3125</v>
          </cell>
          <cell r="Q10">
            <v>3.7619047619047619</v>
          </cell>
          <cell r="R10">
            <v>3.8139534883720931</v>
          </cell>
          <cell r="S10">
            <v>3.6904761904761907</v>
          </cell>
          <cell r="T10">
            <v>3.8</v>
          </cell>
          <cell r="V10">
            <v>3.4406779661016951</v>
          </cell>
          <cell r="W10">
            <v>3.5774647887323945</v>
          </cell>
          <cell r="X10">
            <v>3.48</v>
          </cell>
          <cell r="Y10">
            <v>3.3414634146341462</v>
          </cell>
          <cell r="AA10">
            <v>3.6621621621621623</v>
          </cell>
          <cell r="AB10">
            <v>3.638095238095238</v>
          </cell>
          <cell r="AC10">
            <v>3.7311827956989245</v>
          </cell>
          <cell r="AD10">
            <v>3.6666666666666665</v>
          </cell>
          <cell r="AF10">
            <v>3.6749999999999998</v>
          </cell>
          <cell r="AG10">
            <v>3.85</v>
          </cell>
          <cell r="AH10">
            <v>3.8461538461538463</v>
          </cell>
          <cell r="AI10">
            <v>3.6896551724137931</v>
          </cell>
          <cell r="AK10">
            <v>3.6666666666666665</v>
          </cell>
          <cell r="AL10">
            <v>3.8656716417910446</v>
          </cell>
          <cell r="AM10">
            <v>3.6212121212121211</v>
          </cell>
          <cell r="AN10">
            <v>3.6794871794871793</v>
          </cell>
          <cell r="AP10">
            <v>3.725806451612903</v>
          </cell>
          <cell r="AQ10">
            <v>3.5301204819277108</v>
          </cell>
          <cell r="AR10">
            <v>3.7922077922077921</v>
          </cell>
          <cell r="AS10">
            <v>3.6710526315789473</v>
          </cell>
          <cell r="AU10">
            <v>4</v>
          </cell>
          <cell r="AV10">
            <v>4</v>
          </cell>
          <cell r="AW10">
            <v>4</v>
          </cell>
          <cell r="AX10">
            <v>4</v>
          </cell>
          <cell r="AZ10">
            <v>3.5607476635514019</v>
          </cell>
          <cell r="BA10">
            <v>3.5816326530612246</v>
          </cell>
          <cell r="BB10">
            <v>3.6907216494845363</v>
          </cell>
          <cell r="BC10">
            <v>3.7272727272727271</v>
          </cell>
          <cell r="BE10">
            <v>3.4507042253521125</v>
          </cell>
          <cell r="BF10">
            <v>3.3655172413793104</v>
          </cell>
          <cell r="BG10">
            <v>3.492957746478873</v>
          </cell>
          <cell r="BH10">
            <v>3.4724409448818898</v>
          </cell>
          <cell r="BJ10">
            <v>3.7777777777777777</v>
          </cell>
          <cell r="BK10">
            <v>3.6851851851851851</v>
          </cell>
          <cell r="BL10">
            <v>3.7551020408163267</v>
          </cell>
          <cell r="BM10">
            <v>3.6458333333333335</v>
          </cell>
          <cell r="BO10">
            <v>3.9456521739130435</v>
          </cell>
          <cell r="BP10">
            <v>3.5862068965517242</v>
          </cell>
          <cell r="BQ10">
            <v>3.4204545454545454</v>
          </cell>
          <cell r="BR10">
            <v>3.6</v>
          </cell>
          <cell r="BT10">
            <v>3.6315789473684212</v>
          </cell>
          <cell r="BY10">
            <v>3.7658227848101267</v>
          </cell>
          <cell r="BZ10">
            <v>3.6382978723404253</v>
          </cell>
          <cell r="CA10">
            <v>3.4122807017543861</v>
          </cell>
          <cell r="CB10">
            <v>3.6725663716814161</v>
          </cell>
          <cell r="CD10">
            <v>3.693877551020408</v>
          </cell>
          <cell r="CE10">
            <v>3.7475728155339807</v>
          </cell>
          <cell r="CF10">
            <v>3.641509433962264</v>
          </cell>
          <cell r="CG10">
            <v>3.7589285714285716</v>
          </cell>
          <cell r="CI10">
            <v>3.52</v>
          </cell>
          <cell r="CJ10">
            <v>3.8245614035087718</v>
          </cell>
          <cell r="CK10">
            <v>3.6875</v>
          </cell>
          <cell r="CL10">
            <v>3.6170212765957448</v>
          </cell>
          <cell r="CN10">
            <v>3.657142857142857</v>
          </cell>
          <cell r="CO10">
            <v>3.625</v>
          </cell>
          <cell r="CP10">
            <v>3.8666666666666667</v>
          </cell>
          <cell r="CQ10">
            <v>3.4285714285714284</v>
          </cell>
          <cell r="CS10">
            <v>3.5668789808917198</v>
          </cell>
          <cell r="CT10">
            <v>3.7846153846153845</v>
          </cell>
          <cell r="CU10">
            <v>3.6769230769230767</v>
          </cell>
          <cell r="CV10">
            <v>3.6805555555555554</v>
          </cell>
          <cell r="CX10">
            <v>3.8076923076923075</v>
          </cell>
          <cell r="CY10">
            <v>3.8</v>
          </cell>
          <cell r="CZ10">
            <v>3.5873015873015874</v>
          </cell>
          <cell r="DA10">
            <v>3.9666666666666668</v>
          </cell>
          <cell r="DC10">
            <v>3.5094339622641511</v>
          </cell>
          <cell r="DD10">
            <v>3.5441176470588234</v>
          </cell>
          <cell r="DE10">
            <v>3.704225352112676</v>
          </cell>
          <cell r="DF10">
            <v>3.6491228070175437</v>
          </cell>
          <cell r="DH10">
            <v>3.8</v>
          </cell>
          <cell r="DI10">
            <v>3.6753246753246751</v>
          </cell>
          <cell r="DJ10">
            <v>3.6461538461538461</v>
          </cell>
          <cell r="DK10">
            <v>3.8101265822784809</v>
          </cell>
          <cell r="DM10">
            <v>3.7205882352941178</v>
          </cell>
          <cell r="DN10">
            <v>3.5857142857142859</v>
          </cell>
          <cell r="DO10">
            <v>3.5</v>
          </cell>
          <cell r="DP10">
            <v>3.838709677419355</v>
          </cell>
          <cell r="DR10">
            <v>3.56</v>
          </cell>
          <cell r="DS10">
            <v>3.6896551724137931</v>
          </cell>
          <cell r="DT10">
            <v>3.8863636363636362</v>
          </cell>
          <cell r="DU10">
            <v>3.1851851851851851</v>
          </cell>
          <cell r="DW10">
            <v>3.84</v>
          </cell>
          <cell r="DX10">
            <v>3.838709677419355</v>
          </cell>
          <cell r="DY10">
            <v>3.8148148148148149</v>
          </cell>
          <cell r="DZ10">
            <v>3.7083333333333335</v>
          </cell>
          <cell r="EB10">
            <v>3.7264957264957266</v>
          </cell>
          <cell r="EC10">
            <v>3.6896551724137931</v>
          </cell>
          <cell r="ED10">
            <v>3.7207207207207209</v>
          </cell>
          <cell r="EE10">
            <v>3.8761904761904762</v>
          </cell>
          <cell r="EG10">
            <v>3.3095238095238093</v>
          </cell>
          <cell r="EH10">
            <v>3.5</v>
          </cell>
          <cell r="EI10">
            <v>3.59375</v>
          </cell>
          <cell r="EJ10">
            <v>3.8611111111111112</v>
          </cell>
          <cell r="EL10">
            <v>3.4347826086956523</v>
          </cell>
          <cell r="EM10">
            <v>3.6808510638297873</v>
          </cell>
          <cell r="EN10">
            <v>3.6749999999999998</v>
          </cell>
          <cell r="EO10">
            <v>3.5416666666666665</v>
          </cell>
          <cell r="ER10">
            <v>3.6574074074074074</v>
          </cell>
          <cell r="ES10">
            <v>3.715686274509804</v>
          </cell>
          <cell r="ET10">
            <v>3.6144578313253013</v>
          </cell>
          <cell r="EV10">
            <v>3.8250000000000002</v>
          </cell>
          <cell r="EX10">
            <v>3.9230769230769229</v>
          </cell>
          <cell r="EY10">
            <v>3.9375</v>
          </cell>
          <cell r="FA10">
            <v>3.4782608695652173</v>
          </cell>
          <cell r="FB10">
            <v>3.3846153846153846</v>
          </cell>
          <cell r="FC10">
            <v>3.875</v>
          </cell>
          <cell r="FD10">
            <v>3.85</v>
          </cell>
          <cell r="FF10">
            <v>3.464</v>
          </cell>
          <cell r="FG10">
            <v>3.6363636363636362</v>
          </cell>
          <cell r="FH10">
            <v>3.744360902255639</v>
          </cell>
          <cell r="FI10">
            <v>3.752212389380531</v>
          </cell>
          <cell r="FK10">
            <v>3.5490196078431371</v>
          </cell>
          <cell r="FL10">
            <v>3.7962962962962963</v>
          </cell>
          <cell r="FM10">
            <v>3.6</v>
          </cell>
          <cell r="FN10">
            <v>3.8297872340425534</v>
          </cell>
          <cell r="FR10">
            <v>3.9054054054054053</v>
          </cell>
          <cell r="FS10">
            <v>3.7619047619047619</v>
          </cell>
          <cell r="FU10">
            <v>3.5217391304347827</v>
          </cell>
          <cell r="FV10">
            <v>3.377952755905512</v>
          </cell>
          <cell r="FW10">
            <v>3.4307692307692306</v>
          </cell>
          <cell r="FX10">
            <v>3.5929203539823007</v>
          </cell>
          <cell r="FZ10">
            <v>3.7179487179487181</v>
          </cell>
          <cell r="GA10">
            <v>3.6206896551724137</v>
          </cell>
          <cell r="GB10">
            <v>3.3333333333333335</v>
          </cell>
          <cell r="GC10">
            <v>3.5333333333333332</v>
          </cell>
          <cell r="GG10">
            <v>3.75</v>
          </cell>
          <cell r="GH10">
            <v>3.8888888888888888</v>
          </cell>
          <cell r="GJ10">
            <v>3.5106382978723403</v>
          </cell>
          <cell r="GK10">
            <v>3.625</v>
          </cell>
          <cell r="GL10">
            <v>3.5652173913043477</v>
          </cell>
          <cell r="GM10">
            <v>3.7108433734939759</v>
          </cell>
          <cell r="GO10">
            <v>3.7924528301886791</v>
          </cell>
          <cell r="GP10">
            <v>3.6036036036036037</v>
          </cell>
          <cell r="GQ10">
            <v>3.6991150442477876</v>
          </cell>
          <cell r="GR10">
            <v>3.6976744186046511</v>
          </cell>
          <cell r="GT10">
            <v>3.518987341772152</v>
          </cell>
          <cell r="GU10">
            <v>3.6266666666666665</v>
          </cell>
          <cell r="GV10">
            <v>3.7878787878787881</v>
          </cell>
          <cell r="GW10">
            <v>3.7674418604651163</v>
          </cell>
          <cell r="GY10">
            <v>3.8409090909090908</v>
          </cell>
          <cell r="GZ10">
            <v>3.7727272727272729</v>
          </cell>
          <cell r="HA10">
            <v>3.5862068965517242</v>
          </cell>
          <cell r="HB10">
            <v>3.7241379310344827</v>
          </cell>
          <cell r="HD10">
            <v>3.6575342465753424</v>
          </cell>
          <cell r="HE10">
            <v>3.4545454545454546</v>
          </cell>
          <cell r="HF10">
            <v>3.6666666666666665</v>
          </cell>
          <cell r="HG10">
            <v>3.4262295081967213</v>
          </cell>
          <cell r="HI10">
            <v>3.6463414634146343</v>
          </cell>
          <cell r="HJ10">
            <v>3.6911764705882355</v>
          </cell>
          <cell r="HK10">
            <v>3.6382978723404253</v>
          </cell>
          <cell r="HL10">
            <v>3.5384615384615383</v>
          </cell>
          <cell r="HN10">
            <v>3.6111111111111112</v>
          </cell>
          <cell r="HO10">
            <v>3.2857142857142856</v>
          </cell>
          <cell r="HP10">
            <v>3.4252873563218391</v>
          </cell>
          <cell r="HQ10">
            <v>3.6575342465753424</v>
          </cell>
          <cell r="HS10">
            <v>3.7333333333333334</v>
          </cell>
          <cell r="HT10">
            <v>3.7105263157894739</v>
          </cell>
          <cell r="HU10">
            <v>3.5757575757575757</v>
          </cell>
          <cell r="HV10">
            <v>3.7105263157894739</v>
          </cell>
          <cell r="HX10">
            <v>3.6460504201680672</v>
          </cell>
          <cell r="HY10">
            <v>3.6288353678653911</v>
          </cell>
          <cell r="HZ10">
            <v>3.6431107954545454</v>
          </cell>
          <cell r="IA10">
            <v>3.6662865830482705</v>
          </cell>
        </row>
        <row r="11">
          <cell r="A11" t="str">
            <v>a6</v>
          </cell>
          <cell r="B11">
            <v>3.7525773195876289</v>
          </cell>
          <cell r="C11">
            <v>3.75</v>
          </cell>
          <cell r="D11">
            <v>3.7115384615384617</v>
          </cell>
          <cell r="E11">
            <v>3.8269230769230771</v>
          </cell>
          <cell r="L11">
            <v>3.8333333333333335</v>
          </cell>
          <cell r="M11">
            <v>3.6774193548387095</v>
          </cell>
          <cell r="N11">
            <v>3.375</v>
          </cell>
          <cell r="O11">
            <v>3.5428571428571427</v>
          </cell>
          <cell r="Q11">
            <v>3.8095238095238093</v>
          </cell>
          <cell r="R11">
            <v>3.7555555555555555</v>
          </cell>
          <cell r="S11">
            <v>3.6976744186046511</v>
          </cell>
          <cell r="T11">
            <v>3.8636363636363638</v>
          </cell>
          <cell r="V11">
            <v>3.6666666666666665</v>
          </cell>
          <cell r="W11">
            <v>3.4920634920634921</v>
          </cell>
          <cell r="X11">
            <v>3.6538461538461537</v>
          </cell>
          <cell r="Y11">
            <v>3.5909090909090908</v>
          </cell>
          <cell r="AA11">
            <v>3.7866666666666666</v>
          </cell>
          <cell r="AB11">
            <v>3.6095238095238096</v>
          </cell>
          <cell r="AC11">
            <v>3.8</v>
          </cell>
          <cell r="AD11">
            <v>3.6595744680851063</v>
          </cell>
          <cell r="AF11">
            <v>3.641025641025641</v>
          </cell>
          <cell r="AG11">
            <v>3.7749999999999999</v>
          </cell>
          <cell r="AH11">
            <v>3.7142857142857144</v>
          </cell>
          <cell r="AI11">
            <v>3.6785714285714284</v>
          </cell>
          <cell r="AK11">
            <v>3.6206896551724137</v>
          </cell>
          <cell r="AL11">
            <v>3.8358208955223883</v>
          </cell>
          <cell r="AM11">
            <v>3.78125</v>
          </cell>
          <cell r="AN11">
            <v>3.7662337662337664</v>
          </cell>
          <cell r="AP11">
            <v>3.7288135593220337</v>
          </cell>
          <cell r="AQ11">
            <v>3.5384615384615383</v>
          </cell>
          <cell r="AR11">
            <v>3.8125</v>
          </cell>
          <cell r="AS11">
            <v>3.8717948717948718</v>
          </cell>
          <cell r="AU11">
            <v>4</v>
          </cell>
          <cell r="AV11">
            <v>4</v>
          </cell>
          <cell r="AW11">
            <v>4</v>
          </cell>
          <cell r="AX11">
            <v>4</v>
          </cell>
          <cell r="AZ11">
            <v>3.607843137254902</v>
          </cell>
          <cell r="BA11">
            <v>3.510204081632653</v>
          </cell>
          <cell r="BB11">
            <v>3.5578947368421052</v>
          </cell>
          <cell r="BC11">
            <v>3.6969696969696968</v>
          </cell>
          <cell r="BE11">
            <v>3.5808823529411766</v>
          </cell>
          <cell r="BF11">
            <v>3.6418918918918921</v>
          </cell>
          <cell r="BG11">
            <v>3.6423357664233578</v>
          </cell>
          <cell r="BH11">
            <v>3.6969696969696968</v>
          </cell>
          <cell r="BJ11">
            <v>3.75</v>
          </cell>
          <cell r="BK11">
            <v>3.7115384615384617</v>
          </cell>
          <cell r="BL11">
            <v>3.74</v>
          </cell>
          <cell r="BM11">
            <v>3.6808510638297873</v>
          </cell>
          <cell r="BO11">
            <v>3.8586956521739131</v>
          </cell>
          <cell r="BP11">
            <v>3.7191011235955056</v>
          </cell>
          <cell r="BQ11">
            <v>3.5783132530120483</v>
          </cell>
          <cell r="BR11">
            <v>3.6849315068493151</v>
          </cell>
          <cell r="BT11">
            <v>3.6052631578947367</v>
          </cell>
          <cell r="BY11">
            <v>3.7712418300653594</v>
          </cell>
          <cell r="BZ11">
            <v>3.8467153284671531</v>
          </cell>
          <cell r="CA11">
            <v>3.7017543859649122</v>
          </cell>
          <cell r="CB11">
            <v>3.7477477477477477</v>
          </cell>
          <cell r="CD11">
            <v>3.7549019607843137</v>
          </cell>
          <cell r="CE11">
            <v>3.8627450980392157</v>
          </cell>
          <cell r="CF11">
            <v>3.6237623762376239</v>
          </cell>
          <cell r="CG11">
            <v>3.7727272727272729</v>
          </cell>
          <cell r="CI11">
            <v>3.7037037037037037</v>
          </cell>
          <cell r="CJ11">
            <v>3.9454545454545453</v>
          </cell>
          <cell r="CK11">
            <v>3.6956521739130435</v>
          </cell>
          <cell r="CL11">
            <v>3.7446808510638299</v>
          </cell>
          <cell r="CN11">
            <v>3.8113207547169812</v>
          </cell>
          <cell r="CO11">
            <v>3.6826923076923075</v>
          </cell>
          <cell r="CP11">
            <v>3.9186046511627906</v>
          </cell>
          <cell r="CQ11">
            <v>3.64</v>
          </cell>
          <cell r="CS11">
            <v>3.7870967741935484</v>
          </cell>
          <cell r="CT11">
            <v>3.6616541353383458</v>
          </cell>
          <cell r="CU11">
            <v>3.6885245901639343</v>
          </cell>
          <cell r="CV11">
            <v>3.6056338028169015</v>
          </cell>
          <cell r="CX11">
            <v>3.8076923076923075</v>
          </cell>
          <cell r="CY11">
            <v>3.72</v>
          </cell>
          <cell r="CZ11">
            <v>3.7288135593220337</v>
          </cell>
          <cell r="DA11">
            <v>3.7540983606557377</v>
          </cell>
          <cell r="DC11">
            <v>3.5098039215686274</v>
          </cell>
          <cell r="DD11">
            <v>3.7246376811594204</v>
          </cell>
          <cell r="DE11">
            <v>3.7076923076923078</v>
          </cell>
          <cell r="DF11">
            <v>3.709090909090909</v>
          </cell>
          <cell r="DH11">
            <v>3.5714285714285716</v>
          </cell>
          <cell r="DI11">
            <v>3.75</v>
          </cell>
          <cell r="DJ11">
            <v>3.8153846153846156</v>
          </cell>
          <cell r="DK11">
            <v>3.6962025316455698</v>
          </cell>
          <cell r="DM11">
            <v>3.8285714285714287</v>
          </cell>
          <cell r="DN11">
            <v>3.5882352941176472</v>
          </cell>
          <cell r="DO11">
            <v>4</v>
          </cell>
          <cell r="DP11">
            <v>3.9</v>
          </cell>
          <cell r="DR11">
            <v>3.9166666666666665</v>
          </cell>
          <cell r="DS11">
            <v>3.7857142857142856</v>
          </cell>
          <cell r="DT11">
            <v>3.7441860465116279</v>
          </cell>
          <cell r="DU11">
            <v>3.4193548387096775</v>
          </cell>
          <cell r="DW11">
            <v>3.652173913043478</v>
          </cell>
          <cell r="DX11">
            <v>3.7241379310344827</v>
          </cell>
          <cell r="DY11">
            <v>3.8571428571428572</v>
          </cell>
          <cell r="DZ11">
            <v>3.6923076923076925</v>
          </cell>
          <cell r="EB11">
            <v>3.6810344827586206</v>
          </cell>
          <cell r="EC11">
            <v>3.6371681415929205</v>
          </cell>
          <cell r="ED11">
            <v>3.7652173913043478</v>
          </cell>
          <cell r="EE11">
            <v>3.8712871287128712</v>
          </cell>
          <cell r="EG11">
            <v>3.55</v>
          </cell>
          <cell r="EH11">
            <v>3.7297297297297298</v>
          </cell>
          <cell r="EI11">
            <v>3.78125</v>
          </cell>
          <cell r="EJ11">
            <v>3.7297297297297298</v>
          </cell>
          <cell r="EL11">
            <v>3.8250000000000002</v>
          </cell>
          <cell r="EM11">
            <v>3.3809523809523809</v>
          </cell>
          <cell r="EN11">
            <v>3.7560975609756095</v>
          </cell>
          <cell r="EO11">
            <v>3.7826086956521738</v>
          </cell>
          <cell r="ER11">
            <v>3.6728971962616823</v>
          </cell>
          <cell r="ES11">
            <v>3.8144329896907219</v>
          </cell>
          <cell r="ET11">
            <v>3.7108433734939759</v>
          </cell>
          <cell r="EV11">
            <v>3.9750000000000001</v>
          </cell>
          <cell r="EX11">
            <v>3.8205128205128207</v>
          </cell>
          <cell r="EY11">
            <v>4</v>
          </cell>
          <cell r="FA11">
            <v>3.7916666666666665</v>
          </cell>
          <cell r="FB11">
            <v>3.7407407407407409</v>
          </cell>
          <cell r="FC11">
            <v>3.8823529411764706</v>
          </cell>
          <cell r="FD11">
            <v>3.85</v>
          </cell>
          <cell r="FF11">
            <v>3.6129032258064515</v>
          </cell>
          <cell r="FG11">
            <v>3.5655172413793101</v>
          </cell>
          <cell r="FH11">
            <v>3.7372262773722627</v>
          </cell>
          <cell r="FI11">
            <v>3.8461538461538463</v>
          </cell>
          <cell r="FK11">
            <v>3.7647058823529411</v>
          </cell>
          <cell r="FL11">
            <v>3.7924528301886791</v>
          </cell>
          <cell r="FM11">
            <v>3.784313725490196</v>
          </cell>
          <cell r="FN11">
            <v>3.8409090909090908</v>
          </cell>
          <cell r="FR11">
            <v>3.8860759493670884</v>
          </cell>
          <cell r="FS11">
            <v>3.8271604938271606</v>
          </cell>
          <cell r="FU11">
            <v>3.7096774193548385</v>
          </cell>
          <cell r="FV11">
            <v>3.5546218487394956</v>
          </cell>
          <cell r="FW11">
            <v>3.5702479338842976</v>
          </cell>
          <cell r="FX11">
            <v>3.6727272727272728</v>
          </cell>
          <cell r="FZ11">
            <v>3.7297297297297298</v>
          </cell>
          <cell r="GA11">
            <v>3.6923076923076925</v>
          </cell>
          <cell r="GB11">
            <v>3.8620689655172415</v>
          </cell>
          <cell r="GC11">
            <v>3.8275862068965516</v>
          </cell>
          <cell r="GG11">
            <v>3.25</v>
          </cell>
          <cell r="GH11">
            <v>3.4444444444444446</v>
          </cell>
          <cell r="GJ11">
            <v>3.5578947368421052</v>
          </cell>
          <cell r="GK11">
            <v>3.5288461538461537</v>
          </cell>
          <cell r="GL11">
            <v>3.696629213483146</v>
          </cell>
          <cell r="GM11">
            <v>3.75</v>
          </cell>
          <cell r="GO11">
            <v>3.715686274509804</v>
          </cell>
          <cell r="GP11">
            <v>3.7747747747747749</v>
          </cell>
          <cell r="GQ11">
            <v>3.6363636363636362</v>
          </cell>
          <cell r="GR11">
            <v>3.6790123456790123</v>
          </cell>
          <cell r="GT11">
            <v>3.3698630136986303</v>
          </cell>
          <cell r="GU11">
            <v>3.704225352112676</v>
          </cell>
          <cell r="GV11">
            <v>3.6176470588235294</v>
          </cell>
          <cell r="GW11">
            <v>3.8333333333333335</v>
          </cell>
          <cell r="GY11">
            <v>3.7777777777777777</v>
          </cell>
          <cell r="GZ11">
            <v>3.8863636363636362</v>
          </cell>
          <cell r="HA11">
            <v>3.7307692307692308</v>
          </cell>
          <cell r="HB11">
            <v>3.5</v>
          </cell>
          <cell r="HD11">
            <v>3.7012987012987013</v>
          </cell>
          <cell r="HE11">
            <v>3.513157894736842</v>
          </cell>
          <cell r="HF11">
            <v>3.7142857142857144</v>
          </cell>
          <cell r="HG11">
            <v>3.5254237288135593</v>
          </cell>
          <cell r="HI11">
            <v>3.6506024096385543</v>
          </cell>
          <cell r="HJ11">
            <v>3.8769230769230769</v>
          </cell>
          <cell r="HK11">
            <v>3.5531914893617023</v>
          </cell>
          <cell r="HL11">
            <v>3.5454545454545454</v>
          </cell>
          <cell r="HN11">
            <v>3.6559139784946235</v>
          </cell>
          <cell r="HO11">
            <v>3.597826086956522</v>
          </cell>
          <cell r="HP11">
            <v>3.7831325301204819</v>
          </cell>
          <cell r="HQ11">
            <v>3.7567567567567566</v>
          </cell>
          <cell r="HS11">
            <v>3.7317073170731709</v>
          </cell>
          <cell r="HT11">
            <v>3.3243243243243241</v>
          </cell>
          <cell r="HU11">
            <v>3.4333333333333331</v>
          </cell>
          <cell r="HV11">
            <v>3.5428571428571427</v>
          </cell>
          <cell r="HX11">
            <v>3.704584040747029</v>
          </cell>
          <cell r="HY11">
            <v>3.6753420086753419</v>
          </cell>
          <cell r="HZ11">
            <v>3.7158925979680695</v>
          </cell>
          <cell r="IA11">
            <v>3.7227116047491382</v>
          </cell>
        </row>
        <row r="12">
          <cell r="A12" t="str">
            <v>a7</v>
          </cell>
          <cell r="B12">
            <v>3.6702127659574466</v>
          </cell>
          <cell r="C12">
            <v>3.5434782608695654</v>
          </cell>
          <cell r="D12">
            <v>3.66</v>
          </cell>
          <cell r="E12">
            <v>3.7872340425531914</v>
          </cell>
          <cell r="L12">
            <v>3.7586206896551726</v>
          </cell>
          <cell r="M12">
            <v>3.90625</v>
          </cell>
          <cell r="N12">
            <v>3.5641025641025643</v>
          </cell>
          <cell r="O12">
            <v>3.2</v>
          </cell>
          <cell r="Q12">
            <v>3.5</v>
          </cell>
          <cell r="R12">
            <v>3.6153846153846154</v>
          </cell>
          <cell r="S12">
            <v>3.7714285714285714</v>
          </cell>
          <cell r="T12">
            <v>3.8181818181818183</v>
          </cell>
          <cell r="V12">
            <v>3.3653846153846154</v>
          </cell>
          <cell r="W12">
            <v>3.192982456140351</v>
          </cell>
          <cell r="X12">
            <v>3.263157894736842</v>
          </cell>
          <cell r="Y12">
            <v>3.1428571428571428</v>
          </cell>
          <cell r="AA12">
            <v>3.6176470588235294</v>
          </cell>
          <cell r="AB12">
            <v>3.5384615384615383</v>
          </cell>
          <cell r="AC12">
            <v>3.6707317073170733</v>
          </cell>
          <cell r="AD12">
            <v>3.7083333333333335</v>
          </cell>
          <cell r="AF12">
            <v>3.7560975609756095</v>
          </cell>
          <cell r="AG12">
            <v>3.7435897435897436</v>
          </cell>
          <cell r="AH12">
            <v>3.8717948717948718</v>
          </cell>
          <cell r="AI12">
            <v>3.896551724137931</v>
          </cell>
          <cell r="AK12">
            <v>3.4333333333333331</v>
          </cell>
          <cell r="AL12">
            <v>3.7076923076923078</v>
          </cell>
          <cell r="AM12">
            <v>3.1754385964912282</v>
          </cell>
          <cell r="AN12">
            <v>3.4605263157894739</v>
          </cell>
          <cell r="AP12">
            <v>3.6779661016949152</v>
          </cell>
          <cell r="AQ12">
            <v>3.5641025641025643</v>
          </cell>
          <cell r="AR12">
            <v>3.641025641025641</v>
          </cell>
          <cell r="AS12">
            <v>3.5</v>
          </cell>
          <cell r="AU12">
            <v>4</v>
          </cell>
          <cell r="AV12">
            <v>4</v>
          </cell>
          <cell r="AW12">
            <v>4</v>
          </cell>
          <cell r="AX12">
            <v>4</v>
          </cell>
          <cell r="AZ12">
            <v>3.2626262626262625</v>
          </cell>
          <cell r="BA12">
            <v>3.1363636363636362</v>
          </cell>
          <cell r="BB12">
            <v>3.2934782608695654</v>
          </cell>
          <cell r="BC12">
            <v>3.1363636363636362</v>
          </cell>
          <cell r="BE12">
            <v>3.1397058823529411</v>
          </cell>
          <cell r="BF12">
            <v>3.2551724137931033</v>
          </cell>
          <cell r="BG12">
            <v>3.5766423357664232</v>
          </cell>
          <cell r="BH12">
            <v>3.5555555555555554</v>
          </cell>
          <cell r="BJ12">
            <v>3.58</v>
          </cell>
          <cell r="BK12">
            <v>3.5686274509803924</v>
          </cell>
          <cell r="BL12">
            <v>3.7727272727272729</v>
          </cell>
          <cell r="BM12">
            <v>3.8</v>
          </cell>
          <cell r="BO12">
            <v>3.8043478260869565</v>
          </cell>
          <cell r="BP12">
            <v>3.6941176470588237</v>
          </cell>
          <cell r="BQ12">
            <v>3.4074074074074074</v>
          </cell>
          <cell r="BR12">
            <v>3.4342105263157894</v>
          </cell>
          <cell r="BT12">
            <v>3.6666666666666665</v>
          </cell>
          <cell r="BY12">
            <v>3.611842105263158</v>
          </cell>
          <cell r="BZ12">
            <v>3.296875</v>
          </cell>
          <cell r="CA12">
            <v>3.4299065420560746</v>
          </cell>
          <cell r="CB12">
            <v>3.7184466019417477</v>
          </cell>
          <cell r="CD12">
            <v>3.774193548387097</v>
          </cell>
          <cell r="CE12">
            <v>3.8762886597938144</v>
          </cell>
          <cell r="CF12">
            <v>3.6190476190476191</v>
          </cell>
          <cell r="CG12">
            <v>3.6915887850467288</v>
          </cell>
          <cell r="CI12">
            <v>3.56</v>
          </cell>
          <cell r="CJ12">
            <v>3.75</v>
          </cell>
          <cell r="CK12">
            <v>3.6444444444444444</v>
          </cell>
          <cell r="CL12">
            <v>3.8</v>
          </cell>
          <cell r="CN12">
            <v>3.6391752577319587</v>
          </cell>
          <cell r="CO12">
            <v>3.6990291262135924</v>
          </cell>
          <cell r="CP12">
            <v>3.5882352941176472</v>
          </cell>
          <cell r="CQ12">
            <v>3.2272727272727271</v>
          </cell>
          <cell r="CS12">
            <v>3.5</v>
          </cell>
          <cell r="CT12">
            <v>3.6692913385826773</v>
          </cell>
          <cell r="CU12">
            <v>3.392156862745098</v>
          </cell>
          <cell r="CV12">
            <v>3.6666666666666665</v>
          </cell>
          <cell r="CX12">
            <v>3.9</v>
          </cell>
          <cell r="CY12">
            <v>3.9375</v>
          </cell>
          <cell r="CZ12">
            <v>3.7580645161290325</v>
          </cell>
          <cell r="DA12">
            <v>3.9322033898305087</v>
          </cell>
          <cell r="DC12">
            <v>3.1428571428571428</v>
          </cell>
          <cell r="DD12">
            <v>3.2769230769230768</v>
          </cell>
          <cell r="DE12">
            <v>3.4626865671641789</v>
          </cell>
          <cell r="DF12">
            <v>3.4509803921568629</v>
          </cell>
          <cell r="DH12">
            <v>3.6323529411764706</v>
          </cell>
          <cell r="DI12">
            <v>3.7361111111111112</v>
          </cell>
          <cell r="DJ12">
            <v>3.7457627118644066</v>
          </cell>
          <cell r="DK12">
            <v>3.5696202531645569</v>
          </cell>
          <cell r="DM12">
            <v>3.6470588235294117</v>
          </cell>
          <cell r="DN12">
            <v>3.2686567164179103</v>
          </cell>
          <cell r="DO12">
            <v>3.8</v>
          </cell>
          <cell r="DP12">
            <v>3.7096774193548385</v>
          </cell>
          <cell r="DR12">
            <v>3.7307692307692308</v>
          </cell>
          <cell r="DS12">
            <v>3.7692307692307692</v>
          </cell>
          <cell r="DT12">
            <v>3.5813953488372094</v>
          </cell>
          <cell r="DU12">
            <v>2.9130434782608696</v>
          </cell>
          <cell r="DW12">
            <v>3.5</v>
          </cell>
          <cell r="DX12">
            <v>3.6666666666666665</v>
          </cell>
          <cell r="DY12">
            <v>3.4761904761904763</v>
          </cell>
          <cell r="DZ12">
            <v>3.6538461538461537</v>
          </cell>
          <cell r="EB12">
            <v>3.7672413793103448</v>
          </cell>
          <cell r="EC12">
            <v>3.6893203883495147</v>
          </cell>
          <cell r="ED12">
            <v>3.5648148148148149</v>
          </cell>
          <cell r="EE12">
            <v>3.693877551020408</v>
          </cell>
          <cell r="EG12">
            <v>3.3076923076923075</v>
          </cell>
          <cell r="EH12">
            <v>3.4324324324324325</v>
          </cell>
          <cell r="EI12">
            <v>3.806451612903226</v>
          </cell>
          <cell r="EJ12">
            <v>3.810810810810811</v>
          </cell>
          <cell r="EL12">
            <v>2.86046511627907</v>
          </cell>
          <cell r="EM12">
            <v>3.2790697674418605</v>
          </cell>
          <cell r="EN12">
            <v>3.4358974358974357</v>
          </cell>
          <cell r="EO12">
            <v>3.6744186046511627</v>
          </cell>
          <cell r="ER12">
            <v>3.6764705882352939</v>
          </cell>
          <cell r="ES12">
            <v>3.7525773195876289</v>
          </cell>
          <cell r="ET12">
            <v>3.7272727272727271</v>
          </cell>
          <cell r="EV12">
            <v>3.6842105263157894</v>
          </cell>
          <cell r="EX12">
            <v>3.736842105263158</v>
          </cell>
          <cell r="EY12">
            <v>3.8</v>
          </cell>
          <cell r="FA12">
            <v>3.8695652173913042</v>
          </cell>
          <cell r="FB12">
            <v>3.7307692307692308</v>
          </cell>
          <cell r="FC12">
            <v>3.8</v>
          </cell>
          <cell r="FD12">
            <v>4</v>
          </cell>
          <cell r="FF12">
            <v>3.4358974358974357</v>
          </cell>
          <cell r="FG12">
            <v>3.6382978723404253</v>
          </cell>
          <cell r="FH12">
            <v>3.6302521008403361</v>
          </cell>
          <cell r="FI12">
            <v>3.8782608695652172</v>
          </cell>
          <cell r="FK12">
            <v>3.4693877551020407</v>
          </cell>
          <cell r="FL12">
            <v>3.62</v>
          </cell>
          <cell r="FM12">
            <v>3.5217391304347827</v>
          </cell>
          <cell r="FN12">
            <v>3.7727272727272729</v>
          </cell>
          <cell r="FR12">
            <v>3.4246575342465753</v>
          </cell>
          <cell r="FS12">
            <v>3.5</v>
          </cell>
          <cell r="FU12">
            <v>3.5505617977528088</v>
          </cell>
          <cell r="FV12">
            <v>3.5128205128205128</v>
          </cell>
          <cell r="FW12">
            <v>3.1694915254237288</v>
          </cell>
          <cell r="FX12">
            <v>3.625</v>
          </cell>
          <cell r="FZ12">
            <v>3.763157894736842</v>
          </cell>
          <cell r="GA12">
            <v>3.5384615384615383</v>
          </cell>
          <cell r="GB12">
            <v>3.48</v>
          </cell>
          <cell r="GC12">
            <v>3.5666666666666669</v>
          </cell>
          <cell r="GG12">
            <v>3.75</v>
          </cell>
          <cell r="GH12">
            <v>3.4444444444444446</v>
          </cell>
          <cell r="GJ12">
            <v>3.4827586206896552</v>
          </cell>
          <cell r="GK12">
            <v>3.51</v>
          </cell>
          <cell r="GL12">
            <v>3.6483516483516483</v>
          </cell>
          <cell r="GM12">
            <v>3.6301369863013697</v>
          </cell>
          <cell r="GO12">
            <v>3.5729166666666665</v>
          </cell>
          <cell r="GP12">
            <v>3.6542056074766354</v>
          </cell>
          <cell r="GQ12">
            <v>3.358490566037736</v>
          </cell>
          <cell r="GR12">
            <v>3.5903614457831323</v>
          </cell>
          <cell r="GT12">
            <v>3.48</v>
          </cell>
          <cell r="GU12">
            <v>3.6944444444444446</v>
          </cell>
          <cell r="GV12">
            <v>3.3666666666666667</v>
          </cell>
          <cell r="GW12">
            <v>3.5897435897435899</v>
          </cell>
          <cell r="GY12">
            <v>3.8292682926829267</v>
          </cell>
          <cell r="GZ12">
            <v>3.847826086956522</v>
          </cell>
          <cell r="HA12">
            <v>3.8260869565217392</v>
          </cell>
          <cell r="HB12">
            <v>3.7666666666666666</v>
          </cell>
          <cell r="HD12">
            <v>3.4794520547945207</v>
          </cell>
          <cell r="HE12">
            <v>3.464788732394366</v>
          </cell>
          <cell r="HF12">
            <v>3.4927536231884058</v>
          </cell>
          <cell r="HG12">
            <v>3.2857142857142856</v>
          </cell>
          <cell r="HI12">
            <v>3.547945205479452</v>
          </cell>
          <cell r="HJ12">
            <v>3.7230769230769232</v>
          </cell>
          <cell r="HK12">
            <v>3.6666666666666665</v>
          </cell>
          <cell r="HL12">
            <v>3.5416666666666665</v>
          </cell>
          <cell r="HN12">
            <v>3.3103448275862069</v>
          </cell>
          <cell r="HO12">
            <v>3.0909090909090908</v>
          </cell>
          <cell r="HP12">
            <v>3.310810810810811</v>
          </cell>
          <cell r="HQ12">
            <v>3.6527777777777777</v>
          </cell>
          <cell r="HS12">
            <v>3.4523809523809526</v>
          </cell>
          <cell r="HT12">
            <v>3.7567567567567566</v>
          </cell>
          <cell r="HU12">
            <v>3.9411764705882355</v>
          </cell>
          <cell r="HV12">
            <v>3.8611111111111112</v>
          </cell>
          <cell r="HX12">
            <v>3.5421686746987953</v>
          </cell>
          <cell r="HY12">
            <v>3.5593922651933703</v>
          </cell>
          <cell r="HZ12">
            <v>3.5478194338179034</v>
          </cell>
          <cell r="IA12">
            <v>3.607974733517568</v>
          </cell>
        </row>
        <row r="24">
          <cell r="A24" t="str">
            <v>b1</v>
          </cell>
          <cell r="B24">
            <v>3.75</v>
          </cell>
          <cell r="C24">
            <v>3.625</v>
          </cell>
          <cell r="D24">
            <v>3.3137254901960786</v>
          </cell>
          <cell r="E24">
            <v>3.6595744680851063</v>
          </cell>
          <cell r="L24">
            <v>3.4137931034482758</v>
          </cell>
          <cell r="M24">
            <v>3.625</v>
          </cell>
          <cell r="N24">
            <v>3.2250000000000001</v>
          </cell>
          <cell r="O24">
            <v>3.71875</v>
          </cell>
          <cell r="Q24">
            <v>3.3333333333333335</v>
          </cell>
          <cell r="R24">
            <v>3.4634146341463414</v>
          </cell>
          <cell r="S24">
            <v>3.4375</v>
          </cell>
          <cell r="T24">
            <v>3.4444444444444446</v>
          </cell>
          <cell r="V24">
            <v>3.6557377049180326</v>
          </cell>
          <cell r="W24">
            <v>3.4339622641509435</v>
          </cell>
          <cell r="X24">
            <v>3.4230769230769229</v>
          </cell>
          <cell r="Y24">
            <v>3.4090909090909092</v>
          </cell>
          <cell r="AA24">
            <v>3.5142857142857142</v>
          </cell>
          <cell r="AB24">
            <v>3.4952380952380953</v>
          </cell>
          <cell r="AC24">
            <v>3.5</v>
          </cell>
          <cell r="AD24">
            <v>3.6129032258064515</v>
          </cell>
          <cell r="AF24">
            <v>3.3793103448275863</v>
          </cell>
          <cell r="AG24">
            <v>3.5833333333333335</v>
          </cell>
          <cell r="AH24">
            <v>3.5277777777777777</v>
          </cell>
          <cell r="AI24">
            <v>3.65625</v>
          </cell>
          <cell r="AK24">
            <v>3.4363636363636365</v>
          </cell>
          <cell r="AL24">
            <v>3.6</v>
          </cell>
          <cell r="AM24">
            <v>3.5084745762711864</v>
          </cell>
          <cell r="AN24">
            <v>3.7105263157894739</v>
          </cell>
          <cell r="AP24">
            <v>3.6538461538461537</v>
          </cell>
          <cell r="AQ24">
            <v>3.6049382716049383</v>
          </cell>
          <cell r="AR24">
            <v>3.763157894736842</v>
          </cell>
          <cell r="AS24">
            <v>3.8630136986301369</v>
          </cell>
          <cell r="AU24">
            <v>4</v>
          </cell>
          <cell r="AV24">
            <v>4</v>
          </cell>
          <cell r="AW24">
            <v>4</v>
          </cell>
          <cell r="AX24">
            <v>4</v>
          </cell>
          <cell r="AZ24">
            <v>3.3627450980392157</v>
          </cell>
          <cell r="BA24">
            <v>3.0823529411764707</v>
          </cell>
          <cell r="BB24">
            <v>3.3690476190476191</v>
          </cell>
          <cell r="BC24">
            <v>3.5074626865671643</v>
          </cell>
          <cell r="BE24">
            <v>3.6357142857142857</v>
          </cell>
          <cell r="BF24">
            <v>3.6258503401360542</v>
          </cell>
          <cell r="BG24">
            <v>3.5693430656934306</v>
          </cell>
          <cell r="BH24">
            <v>3.5984848484848486</v>
          </cell>
          <cell r="BJ24">
            <v>3.6727272727272728</v>
          </cell>
          <cell r="BK24">
            <v>3.5294117647058822</v>
          </cell>
          <cell r="BL24">
            <v>3.58</v>
          </cell>
          <cell r="BM24">
            <v>3.6363636363636362</v>
          </cell>
          <cell r="BO24">
            <v>3.8152173913043477</v>
          </cell>
          <cell r="BP24">
            <v>3.4069767441860463</v>
          </cell>
          <cell r="BQ24">
            <v>3.2133333333333334</v>
          </cell>
          <cell r="BR24">
            <v>3.5285714285714285</v>
          </cell>
          <cell r="BT24">
            <v>3.1842105263157894</v>
          </cell>
          <cell r="BY24">
            <v>3.5436241610738257</v>
          </cell>
          <cell r="BZ24">
            <v>3.53125</v>
          </cell>
          <cell r="CA24">
            <v>3.418181818181818</v>
          </cell>
          <cell r="CB24">
            <v>3.6310679611650487</v>
          </cell>
          <cell r="CD24">
            <v>3.6893203883495147</v>
          </cell>
          <cell r="CE24">
            <v>3.6145833333333335</v>
          </cell>
          <cell r="CF24">
            <v>3.2970297029702968</v>
          </cell>
          <cell r="CG24">
            <v>3.5384615384615383</v>
          </cell>
          <cell r="CI24">
            <v>3.625</v>
          </cell>
          <cell r="CJ24">
            <v>3.7818181818181817</v>
          </cell>
          <cell r="CK24">
            <v>3.3913043478260869</v>
          </cell>
          <cell r="CL24">
            <v>3.6363636363636362</v>
          </cell>
          <cell r="CN24">
            <v>3.6190476190476191</v>
          </cell>
          <cell r="CO24">
            <v>3.3434343434343434</v>
          </cell>
          <cell r="CP24">
            <v>3.6404494382022472</v>
          </cell>
          <cell r="CQ24">
            <v>3.523076923076923</v>
          </cell>
          <cell r="CS24">
            <v>3.5273972602739727</v>
          </cell>
          <cell r="CT24">
            <v>3.6097560975609757</v>
          </cell>
          <cell r="CU24">
            <v>3.4406779661016951</v>
          </cell>
          <cell r="CV24">
            <v>3.5076923076923077</v>
          </cell>
          <cell r="CX24">
            <v>3.62</v>
          </cell>
          <cell r="CY24">
            <v>3.66</v>
          </cell>
          <cell r="CZ24">
            <v>3.725806451612903</v>
          </cell>
          <cell r="DA24">
            <v>3.7704918032786887</v>
          </cell>
          <cell r="DC24">
            <v>3.3469387755102042</v>
          </cell>
          <cell r="DD24">
            <v>3.2794117647058822</v>
          </cell>
          <cell r="DE24">
            <v>3.5652173913043477</v>
          </cell>
          <cell r="DF24">
            <v>3.5636363636363635</v>
          </cell>
          <cell r="DH24">
            <v>3.8</v>
          </cell>
          <cell r="DI24">
            <v>3.7183098591549295</v>
          </cell>
          <cell r="DJ24">
            <v>3.7076923076923078</v>
          </cell>
          <cell r="DK24">
            <v>3.6666666666666665</v>
          </cell>
          <cell r="DM24">
            <v>3.8028169014084505</v>
          </cell>
          <cell r="DN24">
            <v>3.7076923076923078</v>
          </cell>
          <cell r="DO24">
            <v>3.875</v>
          </cell>
          <cell r="DP24">
            <v>3.6071428571428572</v>
          </cell>
          <cell r="DR24">
            <v>3.5384615384615383</v>
          </cell>
          <cell r="DS24">
            <v>3.5862068965517242</v>
          </cell>
          <cell r="DT24">
            <v>3.7619047619047619</v>
          </cell>
          <cell r="DU24">
            <v>3.4074074074074074</v>
          </cell>
          <cell r="DW24">
            <v>3.5217391304347827</v>
          </cell>
          <cell r="DX24">
            <v>3.6666666666666665</v>
          </cell>
          <cell r="DY24">
            <v>3.652173913043478</v>
          </cell>
          <cell r="DZ24">
            <v>3.5416666666666665</v>
          </cell>
          <cell r="EB24">
            <v>3.853448275862069</v>
          </cell>
          <cell r="EC24">
            <v>3.9464285714285716</v>
          </cell>
          <cell r="ED24">
            <v>3.8938053097345131</v>
          </cell>
          <cell r="EE24">
            <v>3.7735849056603774</v>
          </cell>
          <cell r="EG24">
            <v>3.1749999999999998</v>
          </cell>
          <cell r="EH24">
            <v>3.3030303030303032</v>
          </cell>
          <cell r="EI24">
            <v>3.3666666666666667</v>
          </cell>
          <cell r="EJ24">
            <v>3.6388888888888888</v>
          </cell>
          <cell r="EL24">
            <v>3.2790697674418605</v>
          </cell>
          <cell r="EM24">
            <v>3.5217391304347827</v>
          </cell>
          <cell r="EN24">
            <v>3.45</v>
          </cell>
          <cell r="EO24">
            <v>3.0681818181818183</v>
          </cell>
          <cell r="ER24">
            <v>3.6476190476190475</v>
          </cell>
          <cell r="ES24">
            <v>3.7425742574257428</v>
          </cell>
          <cell r="ET24">
            <v>3.6219512195121952</v>
          </cell>
          <cell r="EV24">
            <v>3.8</v>
          </cell>
          <cell r="EX24">
            <v>3.5526315789473686</v>
          </cell>
          <cell r="EY24">
            <v>3.75</v>
          </cell>
          <cell r="FA24">
            <v>3.347826086956522</v>
          </cell>
          <cell r="FB24">
            <v>3.1923076923076925</v>
          </cell>
          <cell r="FC24">
            <v>3.5</v>
          </cell>
          <cell r="FD24">
            <v>3.9</v>
          </cell>
          <cell r="FF24">
            <v>3.4237288135593222</v>
          </cell>
          <cell r="FG24">
            <v>3.4964028776978417</v>
          </cell>
          <cell r="FH24">
            <v>3.4885496183206106</v>
          </cell>
          <cell r="FI24">
            <v>3.5575221238938055</v>
          </cell>
          <cell r="FK24">
            <v>3.4038461538461537</v>
          </cell>
          <cell r="FL24">
            <v>3.652173913043478</v>
          </cell>
          <cell r="FM24">
            <v>3.3243243243243241</v>
          </cell>
          <cell r="FN24">
            <v>3.3333333333333335</v>
          </cell>
          <cell r="FR24">
            <v>3.7012987012987013</v>
          </cell>
          <cell r="FS24">
            <v>3.65</v>
          </cell>
          <cell r="FU24">
            <v>3.4186046511627906</v>
          </cell>
          <cell r="FV24">
            <v>3.2767857142857144</v>
          </cell>
          <cell r="FW24">
            <v>3.3421052631578947</v>
          </cell>
          <cell r="FX24">
            <v>3.4333333333333331</v>
          </cell>
          <cell r="FZ24">
            <v>3.5714285714285716</v>
          </cell>
          <cell r="GA24">
            <v>2.8095238095238093</v>
          </cell>
          <cell r="GB24">
            <v>3.5555555555555554</v>
          </cell>
          <cell r="GC24">
            <v>3.5862068965517242</v>
          </cell>
          <cell r="GG24">
            <v>3.5</v>
          </cell>
          <cell r="GH24">
            <v>3.6666666666666665</v>
          </cell>
          <cell r="GJ24">
            <v>3.4946236559139785</v>
          </cell>
          <cell r="GK24">
            <v>3.5</v>
          </cell>
          <cell r="GL24">
            <v>3.6666666666666665</v>
          </cell>
          <cell r="GM24">
            <v>3.6052631578947367</v>
          </cell>
          <cell r="GO24">
            <v>3.5714285714285716</v>
          </cell>
          <cell r="GP24">
            <v>3.4128440366972477</v>
          </cell>
          <cell r="GQ24">
            <v>3.6203703703703702</v>
          </cell>
          <cell r="GR24">
            <v>3.6309523809523809</v>
          </cell>
          <cell r="GT24">
            <v>3.2054794520547945</v>
          </cell>
          <cell r="GU24">
            <v>3.3913043478260869</v>
          </cell>
          <cell r="GV24">
            <v>3.6774193548387095</v>
          </cell>
          <cell r="GW24">
            <v>3.53125</v>
          </cell>
          <cell r="GY24">
            <v>3.6904761904761907</v>
          </cell>
          <cell r="GZ24">
            <v>3.847826086956522</v>
          </cell>
          <cell r="HA24">
            <v>3.5</v>
          </cell>
          <cell r="HB24">
            <v>3.3703703703703702</v>
          </cell>
          <cell r="HD24">
            <v>3.5555555555555554</v>
          </cell>
          <cell r="HE24">
            <v>3.3896103896103895</v>
          </cell>
          <cell r="HF24">
            <v>3.5492957746478875</v>
          </cell>
          <cell r="HG24">
            <v>3.4153846153846152</v>
          </cell>
          <cell r="HI24">
            <v>3.6027397260273974</v>
          </cell>
          <cell r="HJ24">
            <v>3.796875</v>
          </cell>
          <cell r="HK24">
            <v>3.3111111111111109</v>
          </cell>
          <cell r="HL24">
            <v>3.75</v>
          </cell>
          <cell r="HN24">
            <v>3.3368421052631581</v>
          </cell>
          <cell r="HO24">
            <v>3.4597701149425286</v>
          </cell>
          <cell r="HP24">
            <v>3.4177215189873418</v>
          </cell>
          <cell r="HQ24">
            <v>3.6756756756756759</v>
          </cell>
          <cell r="HS24">
            <v>3.15625</v>
          </cell>
          <cell r="HT24">
            <v>3.2121212121212119</v>
          </cell>
          <cell r="HU24">
            <v>3.3235294117647061</v>
          </cell>
          <cell r="HV24">
            <v>3.32</v>
          </cell>
          <cell r="HX24">
            <v>3.5500700280112043</v>
          </cell>
          <cell r="HY24">
            <v>3.5276137547759641</v>
          </cell>
          <cell r="HZ24">
            <v>3.5325800376647836</v>
          </cell>
          <cell r="IA24">
            <v>3.5852775543041031</v>
          </cell>
        </row>
        <row r="25">
          <cell r="A25" t="str">
            <v>b2</v>
          </cell>
          <cell r="B25">
            <v>3.8453608247422681</v>
          </cell>
          <cell r="C25">
            <v>3.9302325581395348</v>
          </cell>
          <cell r="D25">
            <v>3.8823529411764706</v>
          </cell>
          <cell r="E25">
            <v>3.9148936170212765</v>
          </cell>
          <cell r="L25">
            <v>3.8666666666666667</v>
          </cell>
          <cell r="M25">
            <v>3.9375</v>
          </cell>
          <cell r="N25">
            <v>3.65</v>
          </cell>
          <cell r="O25">
            <v>3.4054054054054053</v>
          </cell>
          <cell r="Q25">
            <v>3.6756756756756759</v>
          </cell>
          <cell r="R25">
            <v>3.6764705882352939</v>
          </cell>
          <cell r="S25">
            <v>3.6764705882352939</v>
          </cell>
          <cell r="T25">
            <v>3.7105263157894739</v>
          </cell>
          <cell r="V25">
            <v>3.8490566037735849</v>
          </cell>
          <cell r="W25">
            <v>3.661290322580645</v>
          </cell>
          <cell r="X25">
            <v>3.9166666666666665</v>
          </cell>
          <cell r="Y25">
            <v>3.8372093023255816</v>
          </cell>
          <cell r="AA25">
            <v>3.7647058823529411</v>
          </cell>
          <cell r="AB25">
            <v>3.7578947368421054</v>
          </cell>
          <cell r="AC25">
            <v>3.8395061728395063</v>
          </cell>
          <cell r="AD25">
            <v>3.8202247191011236</v>
          </cell>
          <cell r="AF25">
            <v>3.5714285714285716</v>
          </cell>
          <cell r="AG25">
            <v>3.9655172413793105</v>
          </cell>
          <cell r="AH25">
            <v>3.5555555555555554</v>
          </cell>
          <cell r="AI25">
            <v>3.7931034482758621</v>
          </cell>
          <cell r="AK25">
            <v>3.8301886792452828</v>
          </cell>
          <cell r="AL25">
            <v>3.9846153846153847</v>
          </cell>
          <cell r="AM25">
            <v>3.737704918032787</v>
          </cell>
          <cell r="AN25">
            <v>3.7820512820512819</v>
          </cell>
          <cell r="AP25">
            <v>3.8703703703703702</v>
          </cell>
          <cell r="AQ25">
            <v>3.8961038961038961</v>
          </cell>
          <cell r="AR25">
            <v>3.9189189189189189</v>
          </cell>
          <cell r="AS25">
            <v>3.8717948717948718</v>
          </cell>
          <cell r="AU25">
            <v>4</v>
          </cell>
          <cell r="AV25">
            <v>4</v>
          </cell>
          <cell r="AW25">
            <v>4</v>
          </cell>
          <cell r="AX25">
            <v>4</v>
          </cell>
          <cell r="AZ25">
            <v>3.8058252427184467</v>
          </cell>
          <cell r="BA25">
            <v>3.4534883720930232</v>
          </cell>
          <cell r="BB25">
            <v>3.6976744186046511</v>
          </cell>
          <cell r="BC25">
            <v>3.8644067796610169</v>
          </cell>
          <cell r="BE25">
            <v>3.6846153846153844</v>
          </cell>
          <cell r="BF25">
            <v>3.7876712328767121</v>
          </cell>
          <cell r="BG25">
            <v>3.7537313432835822</v>
          </cell>
          <cell r="BH25">
            <v>3.806201550387597</v>
          </cell>
          <cell r="BJ25">
            <v>3.9272727272727272</v>
          </cell>
          <cell r="BK25">
            <v>3.8627450980392157</v>
          </cell>
          <cell r="BL25">
            <v>3.88</v>
          </cell>
          <cell r="BM25">
            <v>3.6875</v>
          </cell>
          <cell r="BO25">
            <v>3.8695652173913042</v>
          </cell>
          <cell r="BP25">
            <v>3.8735632183908044</v>
          </cell>
          <cell r="BQ25">
            <v>3.7108433734939759</v>
          </cell>
          <cell r="BR25">
            <v>3.295774647887324</v>
          </cell>
          <cell r="BT25">
            <v>3.8947368421052633</v>
          </cell>
          <cell r="BY25">
            <v>3.8714285714285714</v>
          </cell>
          <cell r="BZ25">
            <v>3.7966101694915255</v>
          </cell>
          <cell r="CA25">
            <v>3.7321428571428572</v>
          </cell>
          <cell r="CB25">
            <v>3.8317757009345796</v>
          </cell>
          <cell r="CD25">
            <v>3.8736842105263158</v>
          </cell>
          <cell r="CE25">
            <v>3.831578947368421</v>
          </cell>
          <cell r="CF25">
            <v>3.8247422680412373</v>
          </cell>
          <cell r="CG25">
            <v>3.7943925233644862</v>
          </cell>
          <cell r="CI25">
            <v>3.8490566037735849</v>
          </cell>
          <cell r="CJ25">
            <v>3.9090909090909092</v>
          </cell>
          <cell r="CK25">
            <v>3.9090909090909092</v>
          </cell>
          <cell r="CL25">
            <v>3.9130434782608696</v>
          </cell>
          <cell r="CN25">
            <v>3.8365384615384617</v>
          </cell>
          <cell r="CO25">
            <v>3.7128712871287131</v>
          </cell>
          <cell r="CP25">
            <v>3.975609756097561</v>
          </cell>
          <cell r="CQ25">
            <v>3.7547169811320753</v>
          </cell>
          <cell r="CS25">
            <v>3.7971014492753623</v>
          </cell>
          <cell r="CT25">
            <v>3.911290322580645</v>
          </cell>
          <cell r="CU25">
            <v>3.7894736842105261</v>
          </cell>
          <cell r="CV25">
            <v>3.8412698412698414</v>
          </cell>
          <cell r="CX25">
            <v>3.9019607843137254</v>
          </cell>
          <cell r="CY25">
            <v>3.86</v>
          </cell>
          <cell r="CZ25">
            <v>3.8181818181818183</v>
          </cell>
          <cell r="DA25">
            <v>3.8666666666666667</v>
          </cell>
          <cell r="DC25">
            <v>3.5744680851063828</v>
          </cell>
          <cell r="DD25">
            <v>3.8507462686567164</v>
          </cell>
          <cell r="DE25">
            <v>3.8</v>
          </cell>
          <cell r="DF25">
            <v>3.7647058823529411</v>
          </cell>
          <cell r="DH25">
            <v>3.8550724637681157</v>
          </cell>
          <cell r="DI25">
            <v>3.8157894736842106</v>
          </cell>
          <cell r="DJ25">
            <v>3.8923076923076922</v>
          </cell>
          <cell r="DK25">
            <v>3.9404761904761907</v>
          </cell>
          <cell r="DM25">
            <v>3.943661971830986</v>
          </cell>
          <cell r="DN25">
            <v>3.574074074074074</v>
          </cell>
          <cell r="DO25">
            <v>4</v>
          </cell>
          <cell r="DP25">
            <v>4</v>
          </cell>
          <cell r="DR25">
            <v>3.92</v>
          </cell>
          <cell r="DS25">
            <v>3.8</v>
          </cell>
          <cell r="DT25">
            <v>3.9523809523809526</v>
          </cell>
          <cell r="DU25">
            <v>3.7586206896551726</v>
          </cell>
          <cell r="DW25">
            <v>3.875</v>
          </cell>
          <cell r="DX25">
            <v>3.9666666666666668</v>
          </cell>
          <cell r="DY25">
            <v>3.8260869565217392</v>
          </cell>
          <cell r="DZ25">
            <v>3.8333333333333335</v>
          </cell>
          <cell r="EB25">
            <v>3.8956521739130436</v>
          </cell>
          <cell r="EC25">
            <v>3.8532110091743119</v>
          </cell>
          <cell r="ED25">
            <v>3.9108910891089108</v>
          </cell>
          <cell r="EE25">
            <v>3.8613861386138613</v>
          </cell>
          <cell r="EG25">
            <v>3.7560975609756095</v>
          </cell>
          <cell r="EH25">
            <v>3.8529411764705883</v>
          </cell>
          <cell r="EI25">
            <v>4</v>
          </cell>
          <cell r="EJ25">
            <v>3.7714285714285714</v>
          </cell>
          <cell r="EL25">
            <v>3.8837209302325579</v>
          </cell>
          <cell r="EM25">
            <v>3.6</v>
          </cell>
          <cell r="EN25">
            <v>3.7948717948717947</v>
          </cell>
          <cell r="EO25">
            <v>3.6904761904761907</v>
          </cell>
          <cell r="ER25">
            <v>3.9029126213592233</v>
          </cell>
          <cell r="ES25">
            <v>3.8877551020408165</v>
          </cell>
          <cell r="ET25">
            <v>3.8607594936708862</v>
          </cell>
          <cell r="EV25">
            <v>4</v>
          </cell>
          <cell r="EX25">
            <v>3.9230769230769229</v>
          </cell>
          <cell r="EY25">
            <v>4</v>
          </cell>
          <cell r="FA25">
            <v>3.9130434782608696</v>
          </cell>
          <cell r="FB25">
            <v>3.7777777777777777</v>
          </cell>
          <cell r="FC25">
            <v>3.375</v>
          </cell>
          <cell r="FD25">
            <v>3.2777777777777777</v>
          </cell>
          <cell r="FF25">
            <v>3.8166666666666669</v>
          </cell>
          <cell r="FG25">
            <v>3.8235294117647061</v>
          </cell>
          <cell r="FH25">
            <v>3.8888888888888888</v>
          </cell>
          <cell r="FI25">
            <v>3.9478260869565216</v>
          </cell>
          <cell r="FK25">
            <v>3.8846153846153846</v>
          </cell>
          <cell r="FL25">
            <v>3.7555555555555555</v>
          </cell>
          <cell r="FM25">
            <v>3.7380952380952381</v>
          </cell>
          <cell r="FN25">
            <v>3.7906976744186047</v>
          </cell>
          <cell r="FR25">
            <v>3.9864864864864864</v>
          </cell>
          <cell r="FS25">
            <v>3.8970588235294117</v>
          </cell>
          <cell r="FU25">
            <v>3.7341772151898733</v>
          </cell>
          <cell r="FV25">
            <v>3.6788990825688073</v>
          </cell>
          <cell r="FW25">
            <v>3.736842105263158</v>
          </cell>
          <cell r="FX25">
            <v>3.8118811881188117</v>
          </cell>
          <cell r="FZ25">
            <v>3.8235294117647061</v>
          </cell>
          <cell r="GA25">
            <v>3.68</v>
          </cell>
          <cell r="GB25">
            <v>3.875</v>
          </cell>
          <cell r="GC25">
            <v>3.7931034482758621</v>
          </cell>
          <cell r="GG25">
            <v>3.75</v>
          </cell>
          <cell r="GH25">
            <v>4</v>
          </cell>
          <cell r="GJ25">
            <v>3.7272727272727271</v>
          </cell>
          <cell r="GK25">
            <v>3.6947368421052631</v>
          </cell>
          <cell r="GL25">
            <v>3.8536585365853657</v>
          </cell>
          <cell r="GM25">
            <v>3.788732394366197</v>
          </cell>
          <cell r="GO25">
            <v>3.82</v>
          </cell>
          <cell r="GP25">
            <v>3.8468468468468466</v>
          </cell>
          <cell r="GQ25">
            <v>3.8532110091743119</v>
          </cell>
          <cell r="GR25">
            <v>3.8539325842696628</v>
          </cell>
          <cell r="GT25">
            <v>3.7285714285714286</v>
          </cell>
          <cell r="GU25">
            <v>3.7580645161290325</v>
          </cell>
          <cell r="GV25">
            <v>3.6896551724137931</v>
          </cell>
          <cell r="GW25">
            <v>3.7567567567567566</v>
          </cell>
          <cell r="GY25">
            <v>3.9333333333333331</v>
          </cell>
          <cell r="GZ25">
            <v>3.8888888888888888</v>
          </cell>
          <cell r="HA25">
            <v>3.6190476190476191</v>
          </cell>
          <cell r="HB25">
            <v>3.7894736842105261</v>
          </cell>
          <cell r="HD25">
            <v>3.7971014492753623</v>
          </cell>
          <cell r="HE25">
            <v>3.7763157894736841</v>
          </cell>
          <cell r="HF25">
            <v>3.7916666666666665</v>
          </cell>
          <cell r="HG25">
            <v>3.6379310344827585</v>
          </cell>
          <cell r="HI25">
            <v>3.7894736842105261</v>
          </cell>
          <cell r="HJ25">
            <v>3.8888888888888888</v>
          </cell>
          <cell r="HK25">
            <v>3.6944444444444446</v>
          </cell>
          <cell r="HL25">
            <v>3.925925925925926</v>
          </cell>
          <cell r="HN25">
            <v>3.6621621621621623</v>
          </cell>
          <cell r="HO25">
            <v>3.5434782608695654</v>
          </cell>
          <cell r="HP25">
            <v>3.5652173913043477</v>
          </cell>
          <cell r="HQ25">
            <v>3.9324324324324325</v>
          </cell>
          <cell r="HS25">
            <v>3.6666666666666665</v>
          </cell>
          <cell r="HT25">
            <v>3.8928571428571428</v>
          </cell>
          <cell r="HU25">
            <v>3.8484848484848486</v>
          </cell>
          <cell r="HV25">
            <v>3.6153846153846154</v>
          </cell>
          <cell r="HX25">
            <v>3.8174659985683608</v>
          </cell>
          <cell r="HY25">
            <v>3.7949716713881019</v>
          </cell>
          <cell r="HZ25">
            <v>3.8155339805825244</v>
          </cell>
          <cell r="IA25">
            <v>3.7989524576954068</v>
          </cell>
        </row>
        <row r="26">
          <cell r="A26" t="str">
            <v>b3</v>
          </cell>
          <cell r="B26">
            <v>3.7551020408163267</v>
          </cell>
          <cell r="C26">
            <v>3.5319148936170213</v>
          </cell>
          <cell r="D26">
            <v>3.32</v>
          </cell>
          <cell r="E26">
            <v>3.6666666666666665</v>
          </cell>
          <cell r="L26">
            <v>3.5666666666666669</v>
          </cell>
          <cell r="M26">
            <v>3.90625</v>
          </cell>
          <cell r="N26">
            <v>3.1538461538461537</v>
          </cell>
          <cell r="O26">
            <v>3.4864864864864864</v>
          </cell>
          <cell r="Q26">
            <v>3.5952380952380953</v>
          </cell>
          <cell r="R26">
            <v>3.6</v>
          </cell>
          <cell r="S26">
            <v>3.3243243243243241</v>
          </cell>
          <cell r="T26">
            <v>3.7111111111111112</v>
          </cell>
          <cell r="V26">
            <v>3.5423728813559321</v>
          </cell>
          <cell r="W26">
            <v>3.5652173913043477</v>
          </cell>
          <cell r="X26">
            <v>3.4230769230769229</v>
          </cell>
          <cell r="Y26">
            <v>3.3953488372093021</v>
          </cell>
          <cell r="AA26">
            <v>3.5342465753424657</v>
          </cell>
          <cell r="AB26">
            <v>3.5098039215686274</v>
          </cell>
          <cell r="AC26">
            <v>3.5</v>
          </cell>
          <cell r="AD26">
            <v>3.6956521739130435</v>
          </cell>
          <cell r="AF26">
            <v>3.5405405405405403</v>
          </cell>
          <cell r="AG26">
            <v>3.6666666666666665</v>
          </cell>
          <cell r="AH26">
            <v>3.810810810810811</v>
          </cell>
          <cell r="AI26">
            <v>3.6451612903225805</v>
          </cell>
          <cell r="AK26">
            <v>3.6111111111111112</v>
          </cell>
          <cell r="AL26">
            <v>3.7878787878787881</v>
          </cell>
          <cell r="AM26">
            <v>3.6166666666666667</v>
          </cell>
          <cell r="AN26">
            <v>3.7066666666666666</v>
          </cell>
          <cell r="AP26">
            <v>3.8983050847457625</v>
          </cell>
          <cell r="AQ26">
            <v>3.6081081081081079</v>
          </cell>
          <cell r="AR26">
            <v>3.7974683544303796</v>
          </cell>
          <cell r="AS26">
            <v>3.5454545454545454</v>
          </cell>
          <cell r="AU26">
            <v>4</v>
          </cell>
          <cell r="AV26">
            <v>4</v>
          </cell>
          <cell r="AW26">
            <v>4</v>
          </cell>
          <cell r="AX26">
            <v>4</v>
          </cell>
          <cell r="AZ26">
            <v>3.3269230769230771</v>
          </cell>
          <cell r="BA26">
            <v>2.9775280898876404</v>
          </cell>
          <cell r="BB26">
            <v>3.4022988505747125</v>
          </cell>
          <cell r="BC26">
            <v>3.3823529411764706</v>
          </cell>
          <cell r="BE26">
            <v>3.4244604316546763</v>
          </cell>
          <cell r="BF26">
            <v>3.5448275862068965</v>
          </cell>
          <cell r="BG26">
            <v>3.6044776119402986</v>
          </cell>
          <cell r="BH26">
            <v>3.578125</v>
          </cell>
          <cell r="BJ26">
            <v>3.7818181818181817</v>
          </cell>
          <cell r="BK26">
            <v>3.5961538461538463</v>
          </cell>
          <cell r="BL26">
            <v>3.7346938775510203</v>
          </cell>
          <cell r="BM26">
            <v>3.6595744680851063</v>
          </cell>
          <cell r="BO26">
            <v>3.8260869565217392</v>
          </cell>
          <cell r="BP26">
            <v>3.3908045977011496</v>
          </cell>
          <cell r="BQ26">
            <v>3.024390243902439</v>
          </cell>
          <cell r="BR26">
            <v>3.5897435897435899</v>
          </cell>
          <cell r="BT26">
            <v>3.5</v>
          </cell>
          <cell r="BY26">
            <v>3.6490066225165565</v>
          </cell>
          <cell r="BZ26">
            <v>3.528169014084507</v>
          </cell>
          <cell r="CA26">
            <v>3.4513274336283186</v>
          </cell>
          <cell r="CB26">
            <v>3.6448598130841123</v>
          </cell>
          <cell r="CD26">
            <v>3.5436893203883497</v>
          </cell>
          <cell r="CE26">
            <v>3.6597938144329896</v>
          </cell>
          <cell r="CF26">
            <v>3.39</v>
          </cell>
          <cell r="CG26">
            <v>3.6481481481481484</v>
          </cell>
          <cell r="CI26">
            <v>3.5769230769230771</v>
          </cell>
          <cell r="CJ26">
            <v>3.7543859649122808</v>
          </cell>
          <cell r="CK26">
            <v>3.7021276595744679</v>
          </cell>
          <cell r="CL26">
            <v>3.82</v>
          </cell>
          <cell r="CN26">
            <v>3.6320754716981134</v>
          </cell>
          <cell r="CO26">
            <v>3.407766990291262</v>
          </cell>
          <cell r="CP26">
            <v>3.5517241379310347</v>
          </cell>
          <cell r="CQ26">
            <v>3.0857142857142859</v>
          </cell>
          <cell r="CS26">
            <v>3.5531914893617023</v>
          </cell>
          <cell r="CT26">
            <v>3.5984251968503935</v>
          </cell>
          <cell r="CU26">
            <v>3.4736842105263159</v>
          </cell>
          <cell r="CV26">
            <v>3.6190476190476191</v>
          </cell>
          <cell r="CX26">
            <v>3.8235294117647061</v>
          </cell>
          <cell r="CY26">
            <v>3.5</v>
          </cell>
          <cell r="CZ26">
            <v>3.774193548387097</v>
          </cell>
          <cell r="DA26">
            <v>3.847457627118644</v>
          </cell>
          <cell r="DC26">
            <v>3.3333333333333335</v>
          </cell>
          <cell r="DD26">
            <v>3.5671641791044775</v>
          </cell>
          <cell r="DE26">
            <v>3.4307692307692306</v>
          </cell>
          <cell r="DF26">
            <v>3.6363636363636362</v>
          </cell>
          <cell r="DH26">
            <v>3.810810810810811</v>
          </cell>
          <cell r="DI26">
            <v>3.8055555555555554</v>
          </cell>
          <cell r="DJ26">
            <v>3.7878787878787881</v>
          </cell>
          <cell r="DK26">
            <v>3.6710526315789473</v>
          </cell>
          <cell r="DM26">
            <v>3.8028169014084505</v>
          </cell>
          <cell r="DN26">
            <v>3.5857142857142859</v>
          </cell>
          <cell r="DO26">
            <v>3.8</v>
          </cell>
          <cell r="DP26">
            <v>3.9333333333333331</v>
          </cell>
          <cell r="DR26">
            <v>3.84</v>
          </cell>
          <cell r="DS26">
            <v>3.75</v>
          </cell>
          <cell r="DT26">
            <v>3.7906976744186047</v>
          </cell>
          <cell r="DU26">
            <v>3.4242424242424243</v>
          </cell>
          <cell r="DW26">
            <v>3.6956521739130435</v>
          </cell>
          <cell r="DX26">
            <v>3.8787878787878789</v>
          </cell>
          <cell r="DY26">
            <v>3.7083333333333335</v>
          </cell>
          <cell r="DZ26">
            <v>3.4347826086956523</v>
          </cell>
          <cell r="EB26">
            <v>3.9396551724137931</v>
          </cell>
          <cell r="EC26">
            <v>3.9572649572649574</v>
          </cell>
          <cell r="ED26">
            <v>3.9646017699115044</v>
          </cell>
          <cell r="EE26">
            <v>3.83</v>
          </cell>
          <cell r="EG26">
            <v>3.2439024390243905</v>
          </cell>
          <cell r="EH26">
            <v>3.7777777777777777</v>
          </cell>
          <cell r="EI26">
            <v>3.6666666666666665</v>
          </cell>
          <cell r="EJ26">
            <v>3.2857142857142856</v>
          </cell>
          <cell r="EL26">
            <v>3.3333333333333335</v>
          </cell>
          <cell r="EM26">
            <v>3.5217391304347827</v>
          </cell>
          <cell r="EN26">
            <v>3.6585365853658538</v>
          </cell>
          <cell r="EO26">
            <v>3.7234042553191489</v>
          </cell>
          <cell r="ER26">
            <v>3.625</v>
          </cell>
          <cell r="ES26">
            <v>3.670103092783505</v>
          </cell>
          <cell r="ET26">
            <v>3.5769230769230771</v>
          </cell>
          <cell r="EV26">
            <v>3.875</v>
          </cell>
          <cell r="EX26">
            <v>3.6388888888888888</v>
          </cell>
          <cell r="EY26">
            <v>3.75</v>
          </cell>
          <cell r="FA26">
            <v>3.6666666666666665</v>
          </cell>
          <cell r="FB26">
            <v>3.8846153846153846</v>
          </cell>
          <cell r="FC26">
            <v>4</v>
          </cell>
          <cell r="FD26">
            <v>3.9</v>
          </cell>
          <cell r="FF26">
            <v>3.5403225806451615</v>
          </cell>
          <cell r="FG26">
            <v>3.4722222222222223</v>
          </cell>
          <cell r="FH26">
            <v>3.6</v>
          </cell>
          <cell r="FI26">
            <v>3.5892857142857144</v>
          </cell>
          <cell r="FK26">
            <v>3.5</v>
          </cell>
          <cell r="FL26">
            <v>3.7291666666666665</v>
          </cell>
          <cell r="FM26">
            <v>3.4791666666666665</v>
          </cell>
          <cell r="FN26">
            <v>3.3720930232558142</v>
          </cell>
          <cell r="FR26">
            <v>3.8026315789473686</v>
          </cell>
          <cell r="FS26">
            <v>3.7341772151898733</v>
          </cell>
          <cell r="FU26">
            <v>3.6444444444444444</v>
          </cell>
          <cell r="FV26">
            <v>3.4285714285714284</v>
          </cell>
          <cell r="FW26">
            <v>3.4596774193548385</v>
          </cell>
          <cell r="FX26">
            <v>3.6698113207547172</v>
          </cell>
          <cell r="FZ26">
            <v>3.6578947368421053</v>
          </cell>
          <cell r="GA26">
            <v>3.5357142857142856</v>
          </cell>
          <cell r="GB26">
            <v>3.4230769230769229</v>
          </cell>
          <cell r="GC26">
            <v>3.7096774193548385</v>
          </cell>
          <cell r="GG26">
            <v>3.75</v>
          </cell>
          <cell r="GH26">
            <v>3.625</v>
          </cell>
          <cell r="GJ26">
            <v>3.5957446808510638</v>
          </cell>
          <cell r="GK26">
            <v>3.3232323232323231</v>
          </cell>
          <cell r="GL26">
            <v>3.5666666666666669</v>
          </cell>
          <cell r="GM26">
            <v>3.5194805194805197</v>
          </cell>
          <cell r="GO26">
            <v>3.6568627450980391</v>
          </cell>
          <cell r="GP26">
            <v>3.5438596491228069</v>
          </cell>
          <cell r="GQ26">
            <v>3.6607142857142856</v>
          </cell>
          <cell r="GR26">
            <v>3.6071428571428572</v>
          </cell>
          <cell r="GT26">
            <v>3.2692307692307692</v>
          </cell>
          <cell r="GU26">
            <v>3.4782608695652173</v>
          </cell>
          <cell r="GV26">
            <v>3.774193548387097</v>
          </cell>
          <cell r="GW26">
            <v>2.7619047619047619</v>
          </cell>
          <cell r="GY26">
            <v>3.8372093023255816</v>
          </cell>
          <cell r="GZ26">
            <v>3.6739130434782608</v>
          </cell>
          <cell r="HA26">
            <v>3.5238095238095237</v>
          </cell>
          <cell r="HB26">
            <v>3.2916666666666665</v>
          </cell>
          <cell r="HD26">
            <v>3.6486486486486487</v>
          </cell>
          <cell r="HE26">
            <v>3.6056338028169015</v>
          </cell>
          <cell r="HF26">
            <v>3.5616438356164384</v>
          </cell>
          <cell r="HG26">
            <v>3.1692307692307691</v>
          </cell>
          <cell r="HI26">
            <v>3.6124999999999998</v>
          </cell>
          <cell r="HJ26">
            <v>3.6507936507936507</v>
          </cell>
          <cell r="HK26">
            <v>3.3111111111111109</v>
          </cell>
          <cell r="HL26">
            <v>3.2727272727272729</v>
          </cell>
          <cell r="HN26">
            <v>3.5340909090909092</v>
          </cell>
          <cell r="HO26">
            <v>3.3820224719101124</v>
          </cell>
          <cell r="HP26">
            <v>3.4249999999999998</v>
          </cell>
          <cell r="HQ26">
            <v>3.7260273972602738</v>
          </cell>
          <cell r="HS26">
            <v>3.4878048780487805</v>
          </cell>
          <cell r="HT26">
            <v>3.4871794871794872</v>
          </cell>
          <cell r="HU26">
            <v>3.4705882352941178</v>
          </cell>
          <cell r="HV26">
            <v>2.5294117647058822</v>
          </cell>
          <cell r="HX26">
            <v>3.6116239316239316</v>
          </cell>
          <cell r="HY26">
            <v>3.5662162162162163</v>
          </cell>
          <cell r="HZ26">
            <v>3.5717463848720801</v>
          </cell>
          <cell r="IA26">
            <v>3.5680218921032054</v>
          </cell>
        </row>
        <row r="27">
          <cell r="A27" t="str">
            <v>b5</v>
          </cell>
          <cell r="B27">
            <v>3.6326530612244898</v>
          </cell>
          <cell r="C27">
            <v>3.2954545454545454</v>
          </cell>
          <cell r="D27">
            <v>3.5961538461538463</v>
          </cell>
          <cell r="E27">
            <v>3.5416666666666665</v>
          </cell>
          <cell r="L27">
            <v>3.7241379310344827</v>
          </cell>
          <cell r="M27">
            <v>3.6428571428571428</v>
          </cell>
          <cell r="N27">
            <v>2.9696969696969697</v>
          </cell>
          <cell r="O27">
            <v>3.2666666666666666</v>
          </cell>
          <cell r="Q27">
            <v>3.5</v>
          </cell>
          <cell r="R27">
            <v>3.5128205128205128</v>
          </cell>
          <cell r="S27">
            <v>3.5757575757575757</v>
          </cell>
          <cell r="T27">
            <v>2.5365853658536586</v>
          </cell>
          <cell r="V27">
            <v>3.4210526315789473</v>
          </cell>
          <cell r="W27">
            <v>3.2916666666666665</v>
          </cell>
          <cell r="X27">
            <v>3.3333333333333335</v>
          </cell>
          <cell r="Y27">
            <v>3.3243243243243241</v>
          </cell>
          <cell r="AA27">
            <v>3.4411764705882355</v>
          </cell>
          <cell r="AB27">
            <v>3.4838709677419355</v>
          </cell>
          <cell r="AC27">
            <v>3.24</v>
          </cell>
          <cell r="AD27">
            <v>3.5957446808510638</v>
          </cell>
          <cell r="AF27">
            <v>3.0303030303030303</v>
          </cell>
          <cell r="AG27">
            <v>3.6296296296296298</v>
          </cell>
          <cell r="AH27">
            <v>3.810810810810811</v>
          </cell>
          <cell r="AI27">
            <v>3.5</v>
          </cell>
          <cell r="AK27">
            <v>3.581818181818182</v>
          </cell>
          <cell r="AL27">
            <v>3.5806451612903225</v>
          </cell>
          <cell r="AM27">
            <v>3.6428571428571428</v>
          </cell>
          <cell r="AN27">
            <v>3.5789473684210527</v>
          </cell>
          <cell r="AP27">
            <v>3.7857142857142856</v>
          </cell>
          <cell r="AQ27">
            <v>3.7534246575342465</v>
          </cell>
          <cell r="AR27">
            <v>3.5942028985507246</v>
          </cell>
          <cell r="AS27">
            <v>3.5945945945945947</v>
          </cell>
          <cell r="AU27">
            <v>4</v>
          </cell>
          <cell r="AV27">
            <v>4</v>
          </cell>
          <cell r="AW27">
            <v>4</v>
          </cell>
          <cell r="AX27">
            <v>4</v>
          </cell>
          <cell r="AZ27">
            <v>3.2424242424242422</v>
          </cell>
          <cell r="BA27">
            <v>2.7865168539325844</v>
          </cell>
          <cell r="BB27">
            <v>3.2465753424657535</v>
          </cell>
          <cell r="BC27">
            <v>3.1923076923076925</v>
          </cell>
          <cell r="BE27">
            <v>3.4779411764705883</v>
          </cell>
          <cell r="BF27">
            <v>3.394160583941606</v>
          </cell>
          <cell r="BG27">
            <v>3.2440944881889764</v>
          </cell>
          <cell r="BH27">
            <v>3.472</v>
          </cell>
          <cell r="BJ27">
            <v>3.6730769230769229</v>
          </cell>
          <cell r="BK27">
            <v>3.5769230769230771</v>
          </cell>
          <cell r="BL27">
            <v>3.7291666666666665</v>
          </cell>
          <cell r="BM27">
            <v>3.8222222222222224</v>
          </cell>
          <cell r="BO27">
            <v>3.7934782608695654</v>
          </cell>
          <cell r="BP27">
            <v>3.4022988505747125</v>
          </cell>
          <cell r="BQ27">
            <v>3</v>
          </cell>
          <cell r="BR27">
            <v>3.5714285714285716</v>
          </cell>
          <cell r="BT27">
            <v>3.5</v>
          </cell>
          <cell r="BY27">
            <v>3.4960629921259843</v>
          </cell>
          <cell r="BZ27">
            <v>3.5144927536231885</v>
          </cell>
          <cell r="CA27">
            <v>3.3611111111111112</v>
          </cell>
          <cell r="CB27">
            <v>3.3608247422680413</v>
          </cell>
          <cell r="CD27">
            <v>3.7346938775510203</v>
          </cell>
          <cell r="CE27">
            <v>3.5764705882352943</v>
          </cell>
          <cell r="CF27">
            <v>3.4886363636363638</v>
          </cell>
          <cell r="CG27">
            <v>3.6105263157894738</v>
          </cell>
          <cell r="CI27">
            <v>3.3725490196078431</v>
          </cell>
          <cell r="CJ27">
            <v>3.6607142857142856</v>
          </cell>
          <cell r="CK27">
            <v>3.6170212765957448</v>
          </cell>
          <cell r="CL27">
            <v>3.6279069767441858</v>
          </cell>
          <cell r="CN27">
            <v>3.6764705882352939</v>
          </cell>
          <cell r="CO27">
            <v>3.2323232323232323</v>
          </cell>
          <cell r="CP27">
            <v>3.5301204819277108</v>
          </cell>
          <cell r="CQ27">
            <v>3.192982456140351</v>
          </cell>
          <cell r="CS27">
            <v>3.4285714285714284</v>
          </cell>
          <cell r="CT27">
            <v>3.4807692307692308</v>
          </cell>
          <cell r="CU27">
            <v>3.2037037037037037</v>
          </cell>
          <cell r="CV27">
            <v>3.507042253521127</v>
          </cell>
          <cell r="CX27">
            <v>3.72</v>
          </cell>
          <cell r="CY27">
            <v>3.72</v>
          </cell>
          <cell r="CZ27">
            <v>3.693548387096774</v>
          </cell>
          <cell r="DA27">
            <v>3.8135593220338984</v>
          </cell>
          <cell r="DC27">
            <v>3.1458333333333335</v>
          </cell>
          <cell r="DD27">
            <v>3.2857142857142856</v>
          </cell>
          <cell r="DE27">
            <v>3.4666666666666668</v>
          </cell>
          <cell r="DF27">
            <v>3.5294117647058822</v>
          </cell>
          <cell r="DH27">
            <v>3.7183098591549295</v>
          </cell>
          <cell r="DI27">
            <v>3.6825396825396823</v>
          </cell>
          <cell r="DJ27">
            <v>3.5806451612903225</v>
          </cell>
          <cell r="DK27">
            <v>3.3088235294117645</v>
          </cell>
          <cell r="DM27">
            <v>3.7464788732394365</v>
          </cell>
          <cell r="DN27">
            <v>3.3934426229508197</v>
          </cell>
          <cell r="DO27">
            <v>3.9090909090909092</v>
          </cell>
          <cell r="DP27">
            <v>3.8666666666666667</v>
          </cell>
          <cell r="DR27">
            <v>3.7083333333333335</v>
          </cell>
          <cell r="DS27">
            <v>3.4814814814814814</v>
          </cell>
          <cell r="DT27">
            <v>3.7560975609756095</v>
          </cell>
          <cell r="DU27">
            <v>3.3333333333333335</v>
          </cell>
          <cell r="DW27">
            <v>3.45</v>
          </cell>
          <cell r="DX27">
            <v>3.75</v>
          </cell>
          <cell r="DY27">
            <v>3.6666666666666665</v>
          </cell>
          <cell r="DZ27">
            <v>3.375</v>
          </cell>
          <cell r="EB27">
            <v>3.6666666666666665</v>
          </cell>
          <cell r="EC27">
            <v>3.9391304347826086</v>
          </cell>
          <cell r="ED27">
            <v>3.9130434782608696</v>
          </cell>
          <cell r="EE27">
            <v>3.7373737373737375</v>
          </cell>
          <cell r="EG27">
            <v>3.3658536585365852</v>
          </cell>
          <cell r="EH27">
            <v>3.5277777777777777</v>
          </cell>
          <cell r="EI27">
            <v>3.8333333333333335</v>
          </cell>
          <cell r="EJ27">
            <v>3.4166666666666665</v>
          </cell>
          <cell r="EL27">
            <v>3.4871794871794872</v>
          </cell>
          <cell r="EM27">
            <v>3.4318181818181817</v>
          </cell>
          <cell r="EN27">
            <v>3.5365853658536586</v>
          </cell>
          <cell r="EO27">
            <v>3.6111111111111112</v>
          </cell>
          <cell r="ER27">
            <v>3.650485436893204</v>
          </cell>
          <cell r="ES27">
            <v>3.8541666666666665</v>
          </cell>
          <cell r="ET27">
            <v>3.4605263157894739</v>
          </cell>
          <cell r="EV27">
            <v>3.9249999999999998</v>
          </cell>
          <cell r="EX27">
            <v>3.736842105263158</v>
          </cell>
          <cell r="EY27">
            <v>3.8666666666666667</v>
          </cell>
          <cell r="FA27">
            <v>3.1764705882352939</v>
          </cell>
          <cell r="FB27">
            <v>3.4</v>
          </cell>
          <cell r="FC27">
            <v>3.875</v>
          </cell>
          <cell r="FD27">
            <v>4</v>
          </cell>
          <cell r="FF27">
            <v>3.403225806451613</v>
          </cell>
          <cell r="FG27">
            <v>3.5074626865671643</v>
          </cell>
          <cell r="FH27">
            <v>3.546153846153846</v>
          </cell>
          <cell r="FI27">
            <v>3.4601769911504423</v>
          </cell>
          <cell r="FK27">
            <v>3.4117647058823528</v>
          </cell>
          <cell r="FL27">
            <v>3.7547169811320753</v>
          </cell>
          <cell r="FM27">
            <v>3.2045454545454546</v>
          </cell>
          <cell r="FN27">
            <v>3.5384615384615383</v>
          </cell>
          <cell r="FR27">
            <v>3.661290322580645</v>
          </cell>
          <cell r="FS27">
            <v>3.8227848101265822</v>
          </cell>
          <cell r="FU27">
            <v>3.5476190476190474</v>
          </cell>
          <cell r="FV27">
            <v>3.2830188679245285</v>
          </cell>
          <cell r="FW27">
            <v>3.2053571428571428</v>
          </cell>
          <cell r="FX27">
            <v>3.3958333333333335</v>
          </cell>
          <cell r="FZ27">
            <v>3.5151515151515151</v>
          </cell>
          <cell r="GA27">
            <v>3.4347826086956523</v>
          </cell>
          <cell r="GB27">
            <v>3.2962962962962963</v>
          </cell>
          <cell r="GC27">
            <v>3.7333333333333334</v>
          </cell>
          <cell r="GG27">
            <v>3.25</v>
          </cell>
          <cell r="GH27">
            <v>3.6666666666666665</v>
          </cell>
          <cell r="GJ27">
            <v>3.5</v>
          </cell>
          <cell r="GK27">
            <v>3.5157894736842104</v>
          </cell>
          <cell r="GL27">
            <v>3.3846153846153846</v>
          </cell>
          <cell r="GM27">
            <v>3.3015873015873014</v>
          </cell>
          <cell r="GO27">
            <v>3.5490196078431371</v>
          </cell>
          <cell r="GP27">
            <v>3.542056074766355</v>
          </cell>
          <cell r="GQ27">
            <v>3.5943396226415096</v>
          </cell>
          <cell r="GR27">
            <v>3.6493506493506493</v>
          </cell>
          <cell r="GT27">
            <v>3.1506849315068495</v>
          </cell>
          <cell r="GU27">
            <v>3.46875</v>
          </cell>
          <cell r="GV27">
            <v>3.3125</v>
          </cell>
          <cell r="GW27">
            <v>2.5714285714285716</v>
          </cell>
          <cell r="GY27">
            <v>3.7333333333333334</v>
          </cell>
          <cell r="GZ27">
            <v>3.6046511627906979</v>
          </cell>
          <cell r="HA27">
            <v>3.2</v>
          </cell>
          <cell r="HB27">
            <v>3</v>
          </cell>
          <cell r="HD27">
            <v>3.265625</v>
          </cell>
          <cell r="HE27">
            <v>3.5714285714285716</v>
          </cell>
          <cell r="HF27">
            <v>3.352112676056338</v>
          </cell>
          <cell r="HG27">
            <v>3.2068965517241379</v>
          </cell>
          <cell r="HI27">
            <v>3.3846153846153846</v>
          </cell>
          <cell r="HJ27">
            <v>3.3846153846153846</v>
          </cell>
          <cell r="HK27">
            <v>2.8</v>
          </cell>
          <cell r="HL27">
            <v>3.6153846153846154</v>
          </cell>
          <cell r="HN27">
            <v>3.3820224719101124</v>
          </cell>
          <cell r="HO27">
            <v>3.2962962962962963</v>
          </cell>
          <cell r="HP27">
            <v>3.3733333333333335</v>
          </cell>
          <cell r="HQ27">
            <v>3.6056338028169015</v>
          </cell>
          <cell r="HS27">
            <v>3.342857142857143</v>
          </cell>
          <cell r="HT27">
            <v>3.193548387096774</v>
          </cell>
          <cell r="HU27">
            <v>3.4242424242424243</v>
          </cell>
          <cell r="HV27">
            <v>3.28125</v>
          </cell>
          <cell r="HX27">
            <v>3.5167809455070373</v>
          </cell>
          <cell r="HY27">
            <v>3.4867992766726945</v>
          </cell>
          <cell r="HZ27">
            <v>3.4773175542406314</v>
          </cell>
          <cell r="IA27">
            <v>3.4860125260960335</v>
          </cell>
        </row>
        <row r="28">
          <cell r="A28" t="str">
            <v>b4</v>
          </cell>
          <cell r="B28">
            <v>3.85</v>
          </cell>
          <cell r="C28">
            <v>3.7346938775510203</v>
          </cell>
          <cell r="D28">
            <v>3.8545454545454545</v>
          </cell>
          <cell r="E28">
            <v>3.9215686274509802</v>
          </cell>
          <cell r="L28">
            <v>3.8</v>
          </cell>
          <cell r="M28">
            <v>3.875</v>
          </cell>
          <cell r="N28">
            <v>3.5476190476190474</v>
          </cell>
          <cell r="O28">
            <v>3.7948717948717947</v>
          </cell>
          <cell r="Q28">
            <v>3.7441860465116279</v>
          </cell>
          <cell r="R28">
            <v>3.847826086956522</v>
          </cell>
          <cell r="S28">
            <v>3.6590909090909092</v>
          </cell>
          <cell r="T28">
            <v>3.7826086956521738</v>
          </cell>
          <cell r="V28">
            <v>3.6875</v>
          </cell>
          <cell r="W28">
            <v>3.7534246575342465</v>
          </cell>
          <cell r="X28">
            <v>3.8888888888888888</v>
          </cell>
          <cell r="Y28">
            <v>3.6041666666666665</v>
          </cell>
          <cell r="AA28">
            <v>3.7532467532467533</v>
          </cell>
          <cell r="AB28">
            <v>3.75</v>
          </cell>
          <cell r="AC28">
            <v>3.7021276595744679</v>
          </cell>
          <cell r="AD28">
            <v>3.8613861386138613</v>
          </cell>
          <cell r="AF28">
            <v>3.6904761904761907</v>
          </cell>
          <cell r="AG28">
            <v>3.875</v>
          </cell>
          <cell r="AH28">
            <v>3.810810810810811</v>
          </cell>
          <cell r="AI28">
            <v>3.90625</v>
          </cell>
          <cell r="AK28">
            <v>3.9166666666666665</v>
          </cell>
          <cell r="AL28">
            <v>3.8805970149253732</v>
          </cell>
          <cell r="AM28">
            <v>3.8030303030303032</v>
          </cell>
          <cell r="AN28">
            <v>3.8461538461538463</v>
          </cell>
          <cell r="AP28">
            <v>3.84375</v>
          </cell>
          <cell r="AQ28">
            <v>3.6385542168674698</v>
          </cell>
          <cell r="AR28">
            <v>3.8705882352941177</v>
          </cell>
          <cell r="AS28">
            <v>3.8624999999999998</v>
          </cell>
          <cell r="AU28">
            <v>4</v>
          </cell>
          <cell r="AV28">
            <v>4</v>
          </cell>
          <cell r="AW28">
            <v>4</v>
          </cell>
          <cell r="AX28">
            <v>4</v>
          </cell>
          <cell r="AZ28">
            <v>3.6788990825688073</v>
          </cell>
          <cell r="BA28">
            <v>3.56</v>
          </cell>
          <cell r="BB28">
            <v>3.6354166666666665</v>
          </cell>
          <cell r="BC28">
            <v>3.591549295774648</v>
          </cell>
          <cell r="BE28">
            <v>3.6619718309859155</v>
          </cell>
          <cell r="BF28">
            <v>3.6225165562913908</v>
          </cell>
          <cell r="BG28">
            <v>3.7379310344827585</v>
          </cell>
          <cell r="BH28">
            <v>3.8161764705882355</v>
          </cell>
          <cell r="BJ28">
            <v>3.8771929824561404</v>
          </cell>
          <cell r="BK28">
            <v>3.7272727272727271</v>
          </cell>
          <cell r="BL28">
            <v>3.8125</v>
          </cell>
          <cell r="BM28">
            <v>3.7826086956521738</v>
          </cell>
          <cell r="BO28">
            <v>3.9673913043478262</v>
          </cell>
          <cell r="BP28">
            <v>3.7415730337078652</v>
          </cell>
          <cell r="BQ28">
            <v>3.6153846153846154</v>
          </cell>
          <cell r="BR28">
            <v>3.6625000000000001</v>
          </cell>
          <cell r="BT28">
            <v>3.810810810810811</v>
          </cell>
          <cell r="BY28">
            <v>3.8101265822784809</v>
          </cell>
          <cell r="BZ28">
            <v>3.7569444444444446</v>
          </cell>
          <cell r="CA28">
            <v>3.7049180327868854</v>
          </cell>
          <cell r="CB28">
            <v>3.8461538461538463</v>
          </cell>
          <cell r="CD28">
            <v>3.796116504854369</v>
          </cell>
          <cell r="CE28">
            <v>3.7692307692307692</v>
          </cell>
          <cell r="CF28">
            <v>3.7727272727272729</v>
          </cell>
          <cell r="CG28">
            <v>3.8376068376068377</v>
          </cell>
          <cell r="CI28">
            <v>3.7818181818181817</v>
          </cell>
          <cell r="CJ28">
            <v>3.9122807017543861</v>
          </cell>
          <cell r="CK28">
            <v>3.5531914893617023</v>
          </cell>
          <cell r="CL28">
            <v>3.8627450980392157</v>
          </cell>
          <cell r="CN28">
            <v>3.8018867924528301</v>
          </cell>
          <cell r="CO28">
            <v>3.7403846153846154</v>
          </cell>
          <cell r="CP28">
            <v>3.8571428571428572</v>
          </cell>
          <cell r="CQ28">
            <v>3.6753246753246751</v>
          </cell>
          <cell r="CS28">
            <v>3.721518987341772</v>
          </cell>
          <cell r="CT28">
            <v>3.7883211678832116</v>
          </cell>
          <cell r="CU28">
            <v>3.7462686567164178</v>
          </cell>
          <cell r="CV28">
            <v>3.8266666666666667</v>
          </cell>
          <cell r="CX28">
            <v>3.9607843137254903</v>
          </cell>
          <cell r="CY28">
            <v>3.92</v>
          </cell>
          <cell r="CZ28">
            <v>3.7096774193548385</v>
          </cell>
          <cell r="DA28">
            <v>3.819672131147541</v>
          </cell>
          <cell r="DC28">
            <v>3.6545454545454548</v>
          </cell>
          <cell r="DD28">
            <v>3.7361111111111112</v>
          </cell>
          <cell r="DE28">
            <v>3.7260273972602738</v>
          </cell>
          <cell r="DF28">
            <v>3.8103448275862069</v>
          </cell>
          <cell r="DH28">
            <v>3.72</v>
          </cell>
          <cell r="DI28">
            <v>3.7272727272727271</v>
          </cell>
          <cell r="DJ28">
            <v>3.7941176470588234</v>
          </cell>
          <cell r="DK28">
            <v>3.8395061728395063</v>
          </cell>
          <cell r="DM28">
            <v>3.9428571428571431</v>
          </cell>
          <cell r="DN28">
            <v>3.6056338028169015</v>
          </cell>
          <cell r="DO28">
            <v>4</v>
          </cell>
          <cell r="DP28">
            <v>3.903225806451613</v>
          </cell>
          <cell r="DR28">
            <v>3.7692307692307692</v>
          </cell>
          <cell r="DS28">
            <v>3.7931034482758621</v>
          </cell>
          <cell r="DT28">
            <v>3.9545454545454546</v>
          </cell>
          <cell r="DU28">
            <v>3.53125</v>
          </cell>
          <cell r="DW28">
            <v>3.8461538461538463</v>
          </cell>
          <cell r="DX28">
            <v>3.75</v>
          </cell>
          <cell r="DY28">
            <v>3.7931034482758621</v>
          </cell>
          <cell r="DZ28">
            <v>3.7307692307692308</v>
          </cell>
          <cell r="EB28">
            <v>3.763157894736842</v>
          </cell>
          <cell r="EC28">
            <v>3.8376068376068377</v>
          </cell>
          <cell r="ED28">
            <v>3.7863247863247862</v>
          </cell>
          <cell r="EE28">
            <v>3.9166666666666665</v>
          </cell>
          <cell r="EG28">
            <v>3.6428571428571428</v>
          </cell>
          <cell r="EH28">
            <v>3.7105263157894739</v>
          </cell>
          <cell r="EI28">
            <v>3.875</v>
          </cell>
          <cell r="EJ28">
            <v>3.7567567567567566</v>
          </cell>
          <cell r="EL28">
            <v>3.5333333333333332</v>
          </cell>
          <cell r="EM28">
            <v>3.4468085106382977</v>
          </cell>
          <cell r="EN28">
            <v>3.8333333333333335</v>
          </cell>
          <cell r="EO28">
            <v>3.7446808510638299</v>
          </cell>
          <cell r="ER28">
            <v>3.8090909090909091</v>
          </cell>
          <cell r="ES28">
            <v>3.89</v>
          </cell>
          <cell r="ET28">
            <v>3.7738095238095237</v>
          </cell>
          <cell r="EV28">
            <v>3.9750000000000001</v>
          </cell>
          <cell r="EX28">
            <v>3.9230769230769229</v>
          </cell>
          <cell r="EY28">
            <v>3.8125</v>
          </cell>
          <cell r="FA28">
            <v>3.875</v>
          </cell>
          <cell r="FB28">
            <v>3.8148148148148149</v>
          </cell>
          <cell r="FC28">
            <v>4</v>
          </cell>
          <cell r="FD28">
            <v>3.85</v>
          </cell>
          <cell r="FF28">
            <v>3.8046875</v>
          </cell>
          <cell r="FG28">
            <v>3.8137931034482757</v>
          </cell>
          <cell r="FH28">
            <v>3.816901408450704</v>
          </cell>
          <cell r="FI28">
            <v>3.8235294117647061</v>
          </cell>
          <cell r="FK28">
            <v>3.7857142857142856</v>
          </cell>
          <cell r="FL28">
            <v>3.7222222222222223</v>
          </cell>
          <cell r="FM28">
            <v>3.7254901960784315</v>
          </cell>
          <cell r="FN28">
            <v>3.84</v>
          </cell>
          <cell r="FR28">
            <v>3.8888888888888888</v>
          </cell>
          <cell r="FS28">
            <v>3.7857142857142856</v>
          </cell>
          <cell r="FU28">
            <v>3.7731958762886597</v>
          </cell>
          <cell r="FV28">
            <v>3.7</v>
          </cell>
          <cell r="FW28">
            <v>3.5891472868217056</v>
          </cell>
          <cell r="FX28">
            <v>3.7053571428571428</v>
          </cell>
          <cell r="FZ28">
            <v>3.9487179487179489</v>
          </cell>
          <cell r="GA28">
            <v>3.9</v>
          </cell>
          <cell r="GB28">
            <v>3.6</v>
          </cell>
          <cell r="GC28">
            <v>3.7096774193548385</v>
          </cell>
          <cell r="GG28">
            <v>4</v>
          </cell>
          <cell r="GH28">
            <v>3.7777777777777777</v>
          </cell>
          <cell r="GJ28">
            <v>3.6736842105263157</v>
          </cell>
          <cell r="GK28">
            <v>3.6153846153846154</v>
          </cell>
          <cell r="GL28">
            <v>3.7263157894736842</v>
          </cell>
          <cell r="GM28">
            <v>3.8024691358024691</v>
          </cell>
          <cell r="GO28">
            <v>3.8691588785046731</v>
          </cell>
          <cell r="GP28">
            <v>3.7130434782608694</v>
          </cell>
          <cell r="GQ28">
            <v>3.6814159292035398</v>
          </cell>
          <cell r="GR28">
            <v>3.7052631578947368</v>
          </cell>
          <cell r="GT28">
            <v>3.7532467532467533</v>
          </cell>
          <cell r="GU28">
            <v>3.6875</v>
          </cell>
          <cell r="GV28">
            <v>3.8055555555555554</v>
          </cell>
          <cell r="GW28">
            <v>3.6170212765957448</v>
          </cell>
          <cell r="GY28">
            <v>3.8444444444444446</v>
          </cell>
          <cell r="GZ28">
            <v>3.7391304347826089</v>
          </cell>
          <cell r="HA28">
            <v>3.7931034482758621</v>
          </cell>
          <cell r="HB28">
            <v>3.8333333333333335</v>
          </cell>
          <cell r="HD28">
            <v>3.8552631578947367</v>
          </cell>
          <cell r="HE28">
            <v>3.7564102564102564</v>
          </cell>
          <cell r="HF28">
            <v>3.7228915662650603</v>
          </cell>
          <cell r="HG28">
            <v>3.4375</v>
          </cell>
          <cell r="HI28">
            <v>3.8488372093023258</v>
          </cell>
          <cell r="HJ28">
            <v>3.7058823529411766</v>
          </cell>
          <cell r="HK28">
            <v>3.66</v>
          </cell>
          <cell r="HL28">
            <v>3.7931034482758621</v>
          </cell>
          <cell r="HN28">
            <v>3.7052631578947368</v>
          </cell>
          <cell r="HO28">
            <v>3.6382978723404253</v>
          </cell>
          <cell r="HP28">
            <v>3.7386363636363638</v>
          </cell>
          <cell r="HQ28">
            <v>3.8552631578947367</v>
          </cell>
          <cell r="HS28">
            <v>3.7111111111111112</v>
          </cell>
          <cell r="HT28">
            <v>3.9</v>
          </cell>
          <cell r="HU28">
            <v>3.8333333333333335</v>
          </cell>
          <cell r="HV28">
            <v>3.7804878048780486</v>
          </cell>
          <cell r="HX28">
            <v>3.7857142857142856</v>
          </cell>
          <cell r="HY28">
            <v>3.7389067524115758</v>
          </cell>
          <cell r="HZ28">
            <v>3.7576071922544951</v>
          </cell>
          <cell r="IA28">
            <v>3.7778183144837651</v>
          </cell>
        </row>
        <row r="29">
          <cell r="A29" t="str">
            <v>b7</v>
          </cell>
          <cell r="B29">
            <v>3.73</v>
          </cell>
          <cell r="C29">
            <v>3.3863636363636362</v>
          </cell>
          <cell r="D29">
            <v>3.26</v>
          </cell>
          <cell r="E29">
            <v>3.4489795918367347</v>
          </cell>
          <cell r="L29">
            <v>3.5333333333333332</v>
          </cell>
          <cell r="M29">
            <v>3.774193548387097</v>
          </cell>
          <cell r="N29">
            <v>3.0555555555555554</v>
          </cell>
          <cell r="O29">
            <v>3.1538461538461537</v>
          </cell>
          <cell r="Q29">
            <v>3.5476190476190474</v>
          </cell>
          <cell r="R29">
            <v>3.3902439024390243</v>
          </cell>
          <cell r="S29">
            <v>3.0303030303030303</v>
          </cell>
          <cell r="T29">
            <v>3.3333333333333335</v>
          </cell>
          <cell r="V29">
            <v>3.6271186440677967</v>
          </cell>
          <cell r="W29">
            <v>3.4761904761904763</v>
          </cell>
          <cell r="X29">
            <v>3.4347826086956523</v>
          </cell>
          <cell r="Y29">
            <v>3.2272727272727271</v>
          </cell>
          <cell r="AA29">
            <v>3.625</v>
          </cell>
          <cell r="AB29">
            <v>3.1666666666666665</v>
          </cell>
          <cell r="AC29">
            <v>3.1578947368421053</v>
          </cell>
          <cell r="AD29">
            <v>3.3030303030303032</v>
          </cell>
          <cell r="AF29">
            <v>3.3142857142857145</v>
          </cell>
          <cell r="AG29">
            <v>3.0540540540540539</v>
          </cell>
          <cell r="AH29">
            <v>3.1944444444444446</v>
          </cell>
          <cell r="AI29">
            <v>3.3</v>
          </cell>
          <cell r="AK29">
            <v>3.6949152542372881</v>
          </cell>
          <cell r="AL29">
            <v>3.6666666666666665</v>
          </cell>
          <cell r="AM29">
            <v>3.5833333333333335</v>
          </cell>
          <cell r="AN29">
            <v>3.3466666666666667</v>
          </cell>
          <cell r="AP29">
            <v>3.7142857142857144</v>
          </cell>
          <cell r="AQ29">
            <v>3.7560975609756095</v>
          </cell>
          <cell r="AR29">
            <v>3.8192771084337349</v>
          </cell>
          <cell r="AS29">
            <v>3.8181818181818183</v>
          </cell>
          <cell r="AU29">
            <v>4</v>
          </cell>
          <cell r="AV29">
            <v>4</v>
          </cell>
          <cell r="AW29">
            <v>4</v>
          </cell>
          <cell r="AX29">
            <v>4</v>
          </cell>
          <cell r="AZ29">
            <v>3.4363636363636365</v>
          </cell>
          <cell r="BA29">
            <v>2.978723404255319</v>
          </cell>
          <cell r="BB29">
            <v>3.2903225806451615</v>
          </cell>
          <cell r="BC29">
            <v>3.1267605633802815</v>
          </cell>
          <cell r="BE29">
            <v>3.4244604316546763</v>
          </cell>
          <cell r="BF29">
            <v>3.3129251700680271</v>
          </cell>
          <cell r="BG29">
            <v>3.2101449275362319</v>
          </cell>
          <cell r="BH29">
            <v>3.4696969696969697</v>
          </cell>
          <cell r="BJ29">
            <v>3.6851851851851851</v>
          </cell>
          <cell r="BK29">
            <v>3.3962264150943398</v>
          </cell>
          <cell r="BL29">
            <v>3.42</v>
          </cell>
          <cell r="BM29">
            <v>3.5833333333333335</v>
          </cell>
          <cell r="BO29">
            <v>3.6630434782608696</v>
          </cell>
          <cell r="BP29">
            <v>3.3820224719101124</v>
          </cell>
          <cell r="BQ29">
            <v>3.1604938271604937</v>
          </cell>
          <cell r="BR29">
            <v>3.0389610389610389</v>
          </cell>
          <cell r="BT29">
            <v>3.3421052631578947</v>
          </cell>
          <cell r="BY29">
            <v>3.3806451612903228</v>
          </cell>
          <cell r="BZ29">
            <v>3.2727272727272729</v>
          </cell>
          <cell r="CA29">
            <v>3.1623931623931623</v>
          </cell>
          <cell r="CB29">
            <v>3.2727272727272729</v>
          </cell>
          <cell r="CD29">
            <v>3.5882352941176472</v>
          </cell>
          <cell r="CE29">
            <v>3.3636363636363638</v>
          </cell>
          <cell r="CF29">
            <v>3.4476190476190478</v>
          </cell>
          <cell r="CG29">
            <v>3.3148148148148149</v>
          </cell>
          <cell r="CI29">
            <v>3.4150943396226414</v>
          </cell>
          <cell r="CJ29">
            <v>3.5714285714285716</v>
          </cell>
          <cell r="CK29">
            <v>3.5531914893617023</v>
          </cell>
          <cell r="CL29">
            <v>3.7391304347826089</v>
          </cell>
          <cell r="CN29">
            <v>3.5192307692307692</v>
          </cell>
          <cell r="CO29">
            <v>3.2718446601941746</v>
          </cell>
          <cell r="CP29">
            <v>3.3373493975903616</v>
          </cell>
          <cell r="CQ29">
            <v>3.25</v>
          </cell>
          <cell r="CS29">
            <v>3.4429530201342282</v>
          </cell>
          <cell r="CT29">
            <v>3.4836065573770494</v>
          </cell>
          <cell r="CU29">
            <v>3.28125</v>
          </cell>
          <cell r="CV29">
            <v>3.2089552238805972</v>
          </cell>
          <cell r="CX29">
            <v>3.6470588235294117</v>
          </cell>
          <cell r="CY29">
            <v>3.38</v>
          </cell>
          <cell r="CZ29">
            <v>3.278688524590164</v>
          </cell>
          <cell r="DA29">
            <v>3.6721311475409837</v>
          </cell>
          <cell r="DC29">
            <v>3.3076923076923075</v>
          </cell>
          <cell r="DD29">
            <v>3.2769230769230768</v>
          </cell>
          <cell r="DE29">
            <v>3.4347826086956523</v>
          </cell>
          <cell r="DF29">
            <v>3.2407407407407409</v>
          </cell>
          <cell r="DH29">
            <v>3.7945205479452055</v>
          </cell>
          <cell r="DI29">
            <v>3.7123287671232879</v>
          </cell>
          <cell r="DJ29">
            <v>3.6153846153846154</v>
          </cell>
          <cell r="DK29">
            <v>3.6951219512195124</v>
          </cell>
          <cell r="DM29">
            <v>3.8260869565217392</v>
          </cell>
          <cell r="DN29">
            <v>3.4615384615384617</v>
          </cell>
          <cell r="DO29">
            <v>3.8666666666666667</v>
          </cell>
          <cell r="DP29">
            <v>3.7</v>
          </cell>
          <cell r="DR29">
            <v>3.5769230769230771</v>
          </cell>
          <cell r="DS29">
            <v>3.3793103448275863</v>
          </cell>
          <cell r="DT29">
            <v>3.5116279069767442</v>
          </cell>
          <cell r="DU29">
            <v>3.5483870967741935</v>
          </cell>
          <cell r="DW29">
            <v>3.7916666666666665</v>
          </cell>
          <cell r="DX29">
            <v>3.2903225806451615</v>
          </cell>
          <cell r="DY29">
            <v>3.3076923076923075</v>
          </cell>
          <cell r="DZ29">
            <v>3.12</v>
          </cell>
          <cell r="EB29">
            <v>3.8290598290598292</v>
          </cell>
          <cell r="EC29">
            <v>3.855855855855856</v>
          </cell>
          <cell r="ED29">
            <v>3.9304347826086956</v>
          </cell>
          <cell r="EE29">
            <v>3.875</v>
          </cell>
          <cell r="EG29">
            <v>3.1707317073170733</v>
          </cell>
          <cell r="EH29">
            <v>3.1714285714285713</v>
          </cell>
          <cell r="EI29">
            <v>3.6451612903225805</v>
          </cell>
          <cell r="EJ29">
            <v>3.4857142857142858</v>
          </cell>
          <cell r="EL29">
            <v>3.4</v>
          </cell>
          <cell r="EM29">
            <v>3</v>
          </cell>
          <cell r="EN29">
            <v>3.2439024390243905</v>
          </cell>
          <cell r="EO29">
            <v>2.7727272727272729</v>
          </cell>
          <cell r="ER29">
            <v>3.4814814814814814</v>
          </cell>
          <cell r="ES29">
            <v>3.5656565656565657</v>
          </cell>
          <cell r="ET29">
            <v>3.3902439024390243</v>
          </cell>
          <cell r="EV29">
            <v>3.8250000000000002</v>
          </cell>
          <cell r="EX29">
            <v>3.6052631578947367</v>
          </cell>
          <cell r="EY29">
            <v>3.875</v>
          </cell>
          <cell r="FA29">
            <v>3.375</v>
          </cell>
          <cell r="FB29">
            <v>3.5185185185185186</v>
          </cell>
          <cell r="FC29">
            <v>4</v>
          </cell>
          <cell r="FD29">
            <v>3.3157894736842106</v>
          </cell>
          <cell r="FF29">
            <v>3.3888888888888888</v>
          </cell>
          <cell r="FG29">
            <v>3.2463768115942031</v>
          </cell>
          <cell r="FH29">
            <v>3.4253731343283582</v>
          </cell>
          <cell r="FI29">
            <v>3.3008849557522124</v>
          </cell>
          <cell r="FK29">
            <v>3.4444444444444446</v>
          </cell>
          <cell r="FL29">
            <v>3.58</v>
          </cell>
          <cell r="FM29">
            <v>3.0208333333333335</v>
          </cell>
          <cell r="FN29">
            <v>3.2666666666666666</v>
          </cell>
          <cell r="FR29">
            <v>3.4177215189873418</v>
          </cell>
          <cell r="FS29">
            <v>3.6463414634146343</v>
          </cell>
          <cell r="FU29">
            <v>3.5520833333333335</v>
          </cell>
          <cell r="FV29">
            <v>3.3119999999999998</v>
          </cell>
          <cell r="FW29">
            <v>3.1626016260162602</v>
          </cell>
          <cell r="FX29">
            <v>3.3703703703703702</v>
          </cell>
          <cell r="FZ29">
            <v>3.6315789473684212</v>
          </cell>
          <cell r="GA29">
            <v>3.3571428571428572</v>
          </cell>
          <cell r="GB29">
            <v>3.2692307692307692</v>
          </cell>
          <cell r="GC29">
            <v>3.5862068965517242</v>
          </cell>
          <cell r="GG29">
            <v>3.5</v>
          </cell>
          <cell r="GH29">
            <v>3.5555555555555554</v>
          </cell>
          <cell r="GJ29">
            <v>3.3666666666666667</v>
          </cell>
          <cell r="GK29">
            <v>3.3636363636363638</v>
          </cell>
          <cell r="GL29">
            <v>3.1222222222222222</v>
          </cell>
          <cell r="GM29">
            <v>3.1923076923076925</v>
          </cell>
          <cell r="GO29">
            <v>3.4848484848484849</v>
          </cell>
          <cell r="GP29">
            <v>3.3596491228070176</v>
          </cell>
          <cell r="GQ29">
            <v>3.073394495412844</v>
          </cell>
          <cell r="GR29">
            <v>3.2941176470588234</v>
          </cell>
          <cell r="GT29">
            <v>3.3066666666666666</v>
          </cell>
          <cell r="GU29">
            <v>3.2987012987012987</v>
          </cell>
          <cell r="GV29">
            <v>3.4444444444444446</v>
          </cell>
          <cell r="GW29">
            <v>2.9148936170212765</v>
          </cell>
          <cell r="GY29">
            <v>3.6046511627906979</v>
          </cell>
          <cell r="GZ29">
            <v>3.6590909090909092</v>
          </cell>
          <cell r="HA29">
            <v>3.1304347826086958</v>
          </cell>
          <cell r="HB29">
            <v>3.2</v>
          </cell>
          <cell r="HD29">
            <v>3.6301369863013697</v>
          </cell>
          <cell r="HE29">
            <v>3.3733333333333335</v>
          </cell>
          <cell r="HF29">
            <v>3.1506849315068495</v>
          </cell>
          <cell r="HG29">
            <v>2.9821428571428572</v>
          </cell>
          <cell r="HI29">
            <v>3.5063291139240507</v>
          </cell>
          <cell r="HJ29">
            <v>3.3676470588235294</v>
          </cell>
          <cell r="HK29">
            <v>3.2708333333333335</v>
          </cell>
          <cell r="HL29">
            <v>3.8076923076923075</v>
          </cell>
          <cell r="HN29">
            <v>3.4204545454545454</v>
          </cell>
          <cell r="HO29">
            <v>3.150537634408602</v>
          </cell>
          <cell r="HP29">
            <v>3.0235294117647058</v>
          </cell>
          <cell r="HQ29">
            <v>3.4605263157894739</v>
          </cell>
          <cell r="HS29">
            <v>3.1</v>
          </cell>
          <cell r="HT29">
            <v>3.1315789473684212</v>
          </cell>
          <cell r="HU29">
            <v>3.1666666666666665</v>
          </cell>
          <cell r="HV29">
            <v>3.1176470588235294</v>
          </cell>
          <cell r="HX29">
            <v>3.5304318259095546</v>
          </cell>
          <cell r="HY29">
            <v>3.381977135171486</v>
          </cell>
          <cell r="HZ29">
            <v>3.3472680601393474</v>
          </cell>
          <cell r="IA29">
            <v>3.3760520275439938</v>
          </cell>
        </row>
        <row r="30">
          <cell r="A30" t="str">
            <v>b8</v>
          </cell>
          <cell r="B30">
            <v>3.8383838383838382</v>
          </cell>
          <cell r="C30">
            <v>3.6122448979591835</v>
          </cell>
          <cell r="D30">
            <v>3.68</v>
          </cell>
          <cell r="E30">
            <v>3.8627450980392157</v>
          </cell>
          <cell r="L30">
            <v>3.7407407407407409</v>
          </cell>
          <cell r="M30">
            <v>3.7241379310344827</v>
          </cell>
          <cell r="N30">
            <v>3.3030303030303032</v>
          </cell>
          <cell r="O30">
            <v>3.2941176470588234</v>
          </cell>
          <cell r="Q30">
            <v>3.6585365853658538</v>
          </cell>
          <cell r="R30">
            <v>3.6341463414634148</v>
          </cell>
          <cell r="S30">
            <v>3.625</v>
          </cell>
          <cell r="T30">
            <v>3.5609756097560976</v>
          </cell>
          <cell r="V30">
            <v>3.7936507936507935</v>
          </cell>
          <cell r="W30">
            <v>3.6825396825396823</v>
          </cell>
          <cell r="X30">
            <v>3.6153846153846154</v>
          </cell>
          <cell r="Y30">
            <v>3.5319148936170213</v>
          </cell>
          <cell r="AA30">
            <v>3.7014925373134329</v>
          </cell>
          <cell r="AB30">
            <v>3.7238095238095239</v>
          </cell>
          <cell r="AC30">
            <v>3.7058823529411766</v>
          </cell>
          <cell r="AD30">
            <v>3.7722772277227721</v>
          </cell>
          <cell r="AF30">
            <v>3.5294117647058822</v>
          </cell>
          <cell r="AG30">
            <v>3.763157894736842</v>
          </cell>
          <cell r="AH30">
            <v>3.7894736842105261</v>
          </cell>
          <cell r="AI30">
            <v>3.65625</v>
          </cell>
          <cell r="AK30">
            <v>3.8103448275862069</v>
          </cell>
          <cell r="AL30">
            <v>3.765625</v>
          </cell>
          <cell r="AM30">
            <v>3.6610169491525424</v>
          </cell>
          <cell r="AN30">
            <v>3.6216216216216215</v>
          </cell>
          <cell r="AP30">
            <v>3.795918367346939</v>
          </cell>
          <cell r="AQ30">
            <v>3.8205128205128207</v>
          </cell>
          <cell r="AR30">
            <v>3.8701298701298703</v>
          </cell>
          <cell r="AS30">
            <v>3.6842105263157894</v>
          </cell>
          <cell r="AU30">
            <v>4</v>
          </cell>
          <cell r="AV30">
            <v>4</v>
          </cell>
          <cell r="AW30">
            <v>4</v>
          </cell>
          <cell r="AX30">
            <v>4</v>
          </cell>
          <cell r="AZ30">
            <v>3.6310679611650487</v>
          </cell>
          <cell r="BA30">
            <v>3.4301075268817205</v>
          </cell>
          <cell r="BB30">
            <v>3.4216867469879517</v>
          </cell>
          <cell r="BC30">
            <v>3.640625</v>
          </cell>
          <cell r="BE30">
            <v>3.6857142857142855</v>
          </cell>
          <cell r="BF30">
            <v>3.6618705035971222</v>
          </cell>
          <cell r="BG30">
            <v>3.6350364963503647</v>
          </cell>
          <cell r="BH30">
            <v>3.7251908396946565</v>
          </cell>
          <cell r="BJ30">
            <v>3.8627450980392157</v>
          </cell>
          <cell r="BK30">
            <v>3.7884615384615383</v>
          </cell>
          <cell r="BL30">
            <v>3.6041666666666665</v>
          </cell>
          <cell r="BM30">
            <v>3.7021276595744679</v>
          </cell>
          <cell r="BO30">
            <v>3.9456521739130435</v>
          </cell>
          <cell r="BP30">
            <v>3.606741573033708</v>
          </cell>
          <cell r="BQ30">
            <v>3.5316455696202533</v>
          </cell>
          <cell r="BR30">
            <v>3.6527777777777777</v>
          </cell>
          <cell r="BT30">
            <v>3.5789473684210527</v>
          </cell>
          <cell r="BY30">
            <v>3.6978417266187051</v>
          </cell>
          <cell r="BZ30">
            <v>3.6277372262773722</v>
          </cell>
          <cell r="CA30">
            <v>3.6814159292035398</v>
          </cell>
          <cell r="CB30">
            <v>3.6915887850467288</v>
          </cell>
          <cell r="CD30">
            <v>3.7</v>
          </cell>
          <cell r="CE30">
            <v>3.67</v>
          </cell>
          <cell r="CF30">
            <v>3.7428571428571429</v>
          </cell>
          <cell r="CG30">
            <v>3.8173076923076925</v>
          </cell>
          <cell r="CI30">
            <v>3.4509803921568629</v>
          </cell>
          <cell r="CJ30">
            <v>3.6315789473684212</v>
          </cell>
          <cell r="CK30">
            <v>3.5531914893617023</v>
          </cell>
          <cell r="CL30">
            <v>3.7083333333333335</v>
          </cell>
          <cell r="CN30">
            <v>3.8269230769230771</v>
          </cell>
          <cell r="CO30">
            <v>3.4148936170212765</v>
          </cell>
          <cell r="CP30">
            <v>3.8681318681318682</v>
          </cell>
          <cell r="CQ30">
            <v>3.5846153846153848</v>
          </cell>
          <cell r="CS30">
            <v>3.7718120805369129</v>
          </cell>
          <cell r="CT30">
            <v>3.8671875</v>
          </cell>
          <cell r="CU30">
            <v>3.5538461538461537</v>
          </cell>
          <cell r="CV30">
            <v>3.63768115942029</v>
          </cell>
          <cell r="CX30">
            <v>3.8461538461538463</v>
          </cell>
          <cell r="CY30">
            <v>3.9183673469387754</v>
          </cell>
          <cell r="CZ30">
            <v>3.8548387096774195</v>
          </cell>
          <cell r="DA30">
            <v>3.8833333333333333</v>
          </cell>
          <cell r="DC30">
            <v>3.5510204081632653</v>
          </cell>
          <cell r="DD30">
            <v>3.6166666666666667</v>
          </cell>
          <cell r="DE30">
            <v>3.5538461538461537</v>
          </cell>
          <cell r="DF30">
            <v>3.6086956521739131</v>
          </cell>
          <cell r="DH30">
            <v>3.7808219178082192</v>
          </cell>
          <cell r="DI30">
            <v>3.8450704225352115</v>
          </cell>
          <cell r="DJ30">
            <v>3.838709677419355</v>
          </cell>
          <cell r="DK30">
            <v>3.7866666666666666</v>
          </cell>
          <cell r="DM30">
            <v>3.8529411764705883</v>
          </cell>
          <cell r="DN30">
            <v>3.7205882352941178</v>
          </cell>
          <cell r="DO30">
            <v>4</v>
          </cell>
          <cell r="DP30">
            <v>3.7931034482758621</v>
          </cell>
          <cell r="DR30">
            <v>3.9166666666666665</v>
          </cell>
          <cell r="DS30">
            <v>3.7407407407407409</v>
          </cell>
          <cell r="DT30">
            <v>3.8139534883720931</v>
          </cell>
          <cell r="DU30">
            <v>3.4545454545454546</v>
          </cell>
          <cell r="DW30">
            <v>3.7916666666666665</v>
          </cell>
          <cell r="DX30">
            <v>3.71875</v>
          </cell>
          <cell r="DY30">
            <v>3.5454545454545454</v>
          </cell>
          <cell r="DZ30">
            <v>3.4583333333333335</v>
          </cell>
          <cell r="EB30">
            <v>3.7435897435897436</v>
          </cell>
          <cell r="EC30">
            <v>3.7931034482758621</v>
          </cell>
          <cell r="ED30">
            <v>3.8738738738738738</v>
          </cell>
          <cell r="EE30">
            <v>3.7623762376237622</v>
          </cell>
          <cell r="EG30">
            <v>3.6829268292682928</v>
          </cell>
          <cell r="EH30">
            <v>3.4054054054054053</v>
          </cell>
          <cell r="EI30">
            <v>3.6129032258064515</v>
          </cell>
          <cell r="EJ30">
            <v>3.7714285714285714</v>
          </cell>
          <cell r="EL30">
            <v>3.7826086956521738</v>
          </cell>
          <cell r="EM30">
            <v>3.4347826086956523</v>
          </cell>
          <cell r="EN30">
            <v>3.4054054054054053</v>
          </cell>
          <cell r="EO30">
            <v>3.7608695652173911</v>
          </cell>
          <cell r="ER30">
            <v>3.7475728155339807</v>
          </cell>
          <cell r="ES30">
            <v>3.8556701030927836</v>
          </cell>
          <cell r="ET30">
            <v>3.6081081081081079</v>
          </cell>
          <cell r="EV30">
            <v>3.875</v>
          </cell>
          <cell r="EX30">
            <v>3.8421052631578947</v>
          </cell>
          <cell r="EY30">
            <v>3.9333333333333331</v>
          </cell>
          <cell r="FA30">
            <v>3.7272727272727271</v>
          </cell>
          <cell r="FB30">
            <v>3.5625</v>
          </cell>
          <cell r="FC30">
            <v>4</v>
          </cell>
          <cell r="FD30">
            <v>3.8</v>
          </cell>
          <cell r="FF30">
            <v>3.5739130434782607</v>
          </cell>
          <cell r="FG30">
            <v>3.5882352941176472</v>
          </cell>
          <cell r="FH30">
            <v>3.5234375</v>
          </cell>
          <cell r="FI30">
            <v>3.4392523364485981</v>
          </cell>
          <cell r="FK30">
            <v>3.7924528301886791</v>
          </cell>
          <cell r="FL30">
            <v>3.8</v>
          </cell>
          <cell r="FM30">
            <v>3.5</v>
          </cell>
          <cell r="FN30">
            <v>3.5833333333333335</v>
          </cell>
          <cell r="FR30">
            <v>3.883116883116883</v>
          </cell>
          <cell r="FS30">
            <v>3.8125</v>
          </cell>
          <cell r="FU30">
            <v>3.752688172043011</v>
          </cell>
          <cell r="FV30">
            <v>3.584070796460177</v>
          </cell>
          <cell r="FW30">
            <v>3.524193548387097</v>
          </cell>
          <cell r="FX30">
            <v>3.5504587155963301</v>
          </cell>
          <cell r="FZ30">
            <v>3.9090909090909092</v>
          </cell>
          <cell r="GA30">
            <v>3.6666666666666665</v>
          </cell>
          <cell r="GB30">
            <v>3.5185185185185186</v>
          </cell>
          <cell r="GC30">
            <v>3.6428571428571428</v>
          </cell>
          <cell r="GG30">
            <v>3.6666666666666665</v>
          </cell>
          <cell r="GH30">
            <v>3.5555555555555554</v>
          </cell>
          <cell r="GJ30">
            <v>3.5113636363636362</v>
          </cell>
          <cell r="GK30">
            <v>3.5809523809523811</v>
          </cell>
          <cell r="GL30">
            <v>3.5930232558139537</v>
          </cell>
          <cell r="GM30">
            <v>3.88</v>
          </cell>
          <cell r="GO30">
            <v>3.8867924528301887</v>
          </cell>
          <cell r="GP30">
            <v>3.4956521739130433</v>
          </cell>
          <cell r="GQ30">
            <v>3.7678571428571428</v>
          </cell>
          <cell r="GR30">
            <v>3.7272727272727271</v>
          </cell>
          <cell r="GT30">
            <v>3.5757575757575757</v>
          </cell>
          <cell r="GU30">
            <v>3.6133333333333333</v>
          </cell>
          <cell r="GV30">
            <v>3.7647058823529411</v>
          </cell>
          <cell r="GW30">
            <v>3.2162162162162162</v>
          </cell>
          <cell r="GY30">
            <v>3.9318181818181817</v>
          </cell>
          <cell r="GZ30">
            <v>3.7111111111111112</v>
          </cell>
          <cell r="HA30">
            <v>3.5</v>
          </cell>
          <cell r="HB30">
            <v>3</v>
          </cell>
          <cell r="HD30">
            <v>3.6301369863013697</v>
          </cell>
          <cell r="HE30">
            <v>3.647887323943662</v>
          </cell>
          <cell r="HF30">
            <v>3.3943661971830985</v>
          </cell>
          <cell r="HG30">
            <v>3.3773584905660377</v>
          </cell>
          <cell r="HI30">
            <v>3.7590361445783134</v>
          </cell>
          <cell r="HJ30">
            <v>3.8153846153846156</v>
          </cell>
          <cell r="HK30">
            <v>3.3913043478260869</v>
          </cell>
          <cell r="HL30">
            <v>3.8148148148148149</v>
          </cell>
          <cell r="HN30">
            <v>3.6444444444444444</v>
          </cell>
          <cell r="HO30">
            <v>3.6162790697674421</v>
          </cell>
          <cell r="HP30">
            <v>3.5270270270270272</v>
          </cell>
          <cell r="HQ30">
            <v>3.7714285714285714</v>
          </cell>
          <cell r="HS30">
            <v>3.75</v>
          </cell>
          <cell r="HT30">
            <v>3.6764705882352939</v>
          </cell>
          <cell r="HU30">
            <v>3.5357142857142856</v>
          </cell>
          <cell r="HV30">
            <v>3.8518518518518516</v>
          </cell>
          <cell r="HX30">
            <v>3.7360724233983289</v>
          </cell>
          <cell r="HY30">
            <v>3.6647260273972604</v>
          </cell>
          <cell r="HZ30">
            <v>3.6622740963855422</v>
          </cell>
          <cell r="IA30">
            <v>3.6656076250992853</v>
          </cell>
        </row>
        <row r="31">
          <cell r="A31" t="str">
            <v>NY</v>
          </cell>
          <cell r="B31">
            <v>3.6739130434782608</v>
          </cell>
          <cell r="L31">
            <v>3.5666666666666669</v>
          </cell>
          <cell r="Q31">
            <v>3.6</v>
          </cell>
          <cell r="V31">
            <v>3.7419354838709675</v>
          </cell>
          <cell r="AA31">
            <v>3.546875</v>
          </cell>
          <cell r="AF31">
            <v>3.3</v>
          </cell>
          <cell r="AK31">
            <v>3.6271186440677967</v>
          </cell>
          <cell r="AP31">
            <v>3.6041666666666665</v>
          </cell>
          <cell r="AU31">
            <v>4</v>
          </cell>
          <cell r="AZ31">
            <v>3.4711538461538463</v>
          </cell>
          <cell r="BE31">
            <v>3.4632352941176472</v>
          </cell>
          <cell r="BJ31">
            <v>3.66</v>
          </cell>
          <cell r="BO31">
            <v>3.7826086956521738</v>
          </cell>
          <cell r="BT31">
            <v>3.5135135135135136</v>
          </cell>
          <cell r="BY31">
            <v>3.3157894736842106</v>
          </cell>
          <cell r="CD31">
            <v>3.4555555555555557</v>
          </cell>
          <cell r="CI31">
            <v>3.1590909090909092</v>
          </cell>
          <cell r="CN31">
            <v>3.621359223300971</v>
          </cell>
          <cell r="CS31">
            <v>3.5606060606060606</v>
          </cell>
          <cell r="CX31">
            <v>3.4509803921568629</v>
          </cell>
          <cell r="DC31">
            <v>3.2244897959183674</v>
          </cell>
          <cell r="DH31">
            <v>3.6428571428571428</v>
          </cell>
          <cell r="DM31">
            <v>3.6818181818181817</v>
          </cell>
          <cell r="DR31">
            <v>3.5384615384615383</v>
          </cell>
          <cell r="DW31">
            <v>3.4615384615384617</v>
          </cell>
          <cell r="EB31">
            <v>3.7043478260869565</v>
          </cell>
          <cell r="EG31">
            <v>3.4761904761904763</v>
          </cell>
          <cell r="EL31">
            <v>3.5121951219512195</v>
          </cell>
          <cell r="EV31">
            <v>3.65</v>
          </cell>
          <cell r="FA31">
            <v>3.5263157894736841</v>
          </cell>
          <cell r="FF31">
            <v>3.4782608695652173</v>
          </cell>
          <cell r="FK31">
            <v>3.4255319148936172</v>
          </cell>
          <cell r="FU31">
            <v>3.5494505494505493</v>
          </cell>
          <cell r="FZ31">
            <v>3.9459459459459461</v>
          </cell>
          <cell r="GJ31">
            <v>3.4494382022471912</v>
          </cell>
          <cell r="GO31">
            <v>3.64</v>
          </cell>
          <cell r="GT31">
            <v>3.408450704225352</v>
          </cell>
          <cell r="GY31">
            <v>3.7111111111111112</v>
          </cell>
          <cell r="HD31">
            <v>3.6338028169014085</v>
          </cell>
          <cell r="HI31">
            <v>3.547945205479452</v>
          </cell>
          <cell r="HN31">
            <v>3.4074074074074074</v>
          </cell>
          <cell r="HS31">
            <v>3.4871794871794872</v>
          </cell>
          <cell r="HX31">
            <v>3.5465367965367967</v>
          </cell>
        </row>
        <row r="32">
          <cell r="A32" t="str">
            <v>b9</v>
          </cell>
          <cell r="B32">
            <v>3.44</v>
          </cell>
          <cell r="C32">
            <v>3.4255319148936172</v>
          </cell>
          <cell r="D32">
            <v>3.0754716981132075</v>
          </cell>
          <cell r="E32">
            <v>3.215686274509804</v>
          </cell>
          <cell r="L32">
            <v>3.5666666666666669</v>
          </cell>
          <cell r="M32">
            <v>3.3225806451612905</v>
          </cell>
          <cell r="N32">
            <v>3.1463414634146343</v>
          </cell>
          <cell r="O32">
            <v>3.2432432432432434</v>
          </cell>
          <cell r="Q32">
            <v>3.1363636363636362</v>
          </cell>
          <cell r="R32">
            <v>3.4222222222222221</v>
          </cell>
          <cell r="S32">
            <v>3.1707317073170733</v>
          </cell>
          <cell r="T32">
            <v>3.3333333333333335</v>
          </cell>
          <cell r="V32">
            <v>3.3114754098360657</v>
          </cell>
          <cell r="W32">
            <v>3.2794117647058822</v>
          </cell>
          <cell r="X32">
            <v>3.2916666666666665</v>
          </cell>
          <cell r="Y32">
            <v>3.4186046511627906</v>
          </cell>
          <cell r="AA32">
            <v>3.52</v>
          </cell>
          <cell r="AB32">
            <v>3.4313725490196076</v>
          </cell>
          <cell r="AC32">
            <v>3.5434782608695654</v>
          </cell>
          <cell r="AD32">
            <v>3.6808510638297873</v>
          </cell>
          <cell r="AF32">
            <v>3.4871794871794872</v>
          </cell>
          <cell r="AG32">
            <v>3.2250000000000001</v>
          </cell>
          <cell r="AH32">
            <v>3.6842105263157894</v>
          </cell>
          <cell r="AI32">
            <v>3.59375</v>
          </cell>
          <cell r="AK32">
            <v>3.5087719298245612</v>
          </cell>
          <cell r="AL32">
            <v>3.5</v>
          </cell>
          <cell r="AM32">
            <v>3.5454545454545454</v>
          </cell>
          <cell r="AN32">
            <v>3.44</v>
          </cell>
          <cell r="AP32">
            <v>3.4727272727272727</v>
          </cell>
          <cell r="AQ32">
            <v>3.6375000000000002</v>
          </cell>
          <cell r="AR32">
            <v>3.5974025974025974</v>
          </cell>
          <cell r="AS32">
            <v>3.5972222222222223</v>
          </cell>
          <cell r="AU32">
            <v>4</v>
          </cell>
          <cell r="AV32">
            <v>4</v>
          </cell>
          <cell r="AW32">
            <v>3.4736842105263159</v>
          </cell>
          <cell r="AX32">
            <v>4</v>
          </cell>
          <cell r="AZ32">
            <v>3.3738317757009346</v>
          </cell>
          <cell r="BA32">
            <v>3.2826086956521738</v>
          </cell>
          <cell r="BB32">
            <v>3.2083333333333335</v>
          </cell>
          <cell r="BC32">
            <v>3.2089552238805972</v>
          </cell>
          <cell r="BE32">
            <v>3.5467625899280577</v>
          </cell>
          <cell r="BF32">
            <v>3.4125874125874125</v>
          </cell>
          <cell r="BG32">
            <v>3.602836879432624</v>
          </cell>
          <cell r="BH32">
            <v>3.5909090909090908</v>
          </cell>
          <cell r="BJ32">
            <v>3.6</v>
          </cell>
          <cell r="BK32">
            <v>3.425925925925926</v>
          </cell>
          <cell r="BL32">
            <v>3.46</v>
          </cell>
          <cell r="BM32">
            <v>3.4680851063829787</v>
          </cell>
          <cell r="BO32">
            <v>3.6630434782608696</v>
          </cell>
          <cell r="BP32">
            <v>3.4318181818181817</v>
          </cell>
          <cell r="BQ32">
            <v>3.4022988505747125</v>
          </cell>
          <cell r="BR32">
            <v>3.2297297297297298</v>
          </cell>
          <cell r="BT32">
            <v>3.6315789473684212</v>
          </cell>
          <cell r="BY32">
            <v>3.5512820512820511</v>
          </cell>
          <cell r="BZ32">
            <v>3.3943661971830985</v>
          </cell>
          <cell r="CA32">
            <v>3.4285714285714284</v>
          </cell>
          <cell r="CB32">
            <v>3.4568965517241379</v>
          </cell>
          <cell r="CD32">
            <v>3.5619047619047617</v>
          </cell>
          <cell r="CE32">
            <v>3.6122448979591835</v>
          </cell>
          <cell r="CF32">
            <v>3.4466019417475726</v>
          </cell>
          <cell r="CG32">
            <v>3.3982300884955752</v>
          </cell>
          <cell r="CI32">
            <v>3.4807692307692308</v>
          </cell>
          <cell r="CJ32">
            <v>3.4727272727272727</v>
          </cell>
          <cell r="CK32">
            <v>3.1276595744680851</v>
          </cell>
          <cell r="CL32">
            <v>3.510204081632653</v>
          </cell>
          <cell r="CN32">
            <v>3.6320754716981134</v>
          </cell>
          <cell r="CO32">
            <v>3.4903846153846154</v>
          </cell>
          <cell r="CP32">
            <v>3.5824175824175826</v>
          </cell>
          <cell r="CQ32">
            <v>3.4864864864864864</v>
          </cell>
          <cell r="CS32">
            <v>3.4935897435897436</v>
          </cell>
          <cell r="CT32">
            <v>3.5530303030303032</v>
          </cell>
          <cell r="CU32">
            <v>3.3823529411764706</v>
          </cell>
          <cell r="CV32">
            <v>3.3611111111111112</v>
          </cell>
          <cell r="CX32">
            <v>3.7115384615384617</v>
          </cell>
          <cell r="CY32">
            <v>3.5</v>
          </cell>
          <cell r="CZ32">
            <v>3.6349206349206349</v>
          </cell>
          <cell r="DA32">
            <v>3.721311475409836</v>
          </cell>
          <cell r="DC32">
            <v>3.3888888888888888</v>
          </cell>
          <cell r="DD32">
            <v>3.3</v>
          </cell>
          <cell r="DE32">
            <v>3.3768115942028984</v>
          </cell>
          <cell r="DF32">
            <v>3.3962264150943398</v>
          </cell>
          <cell r="DH32">
            <v>3.5285714285714285</v>
          </cell>
          <cell r="DI32">
            <v>3.3835616438356166</v>
          </cell>
          <cell r="DJ32">
            <v>3.2461538461538462</v>
          </cell>
          <cell r="DK32">
            <v>3.3780487804878048</v>
          </cell>
          <cell r="DM32">
            <v>3.5492957746478875</v>
          </cell>
          <cell r="DN32">
            <v>3.3538461538461539</v>
          </cell>
          <cell r="DO32">
            <v>3.7692307692307692</v>
          </cell>
          <cell r="DP32">
            <v>3.4333333333333331</v>
          </cell>
          <cell r="DR32">
            <v>3.5384615384615383</v>
          </cell>
          <cell r="DS32">
            <v>3.4642857142857144</v>
          </cell>
          <cell r="DT32">
            <v>3.7142857142857144</v>
          </cell>
          <cell r="DU32">
            <v>3.5151515151515151</v>
          </cell>
          <cell r="DW32">
            <v>3.52</v>
          </cell>
          <cell r="DX32">
            <v>3.5151515151515151</v>
          </cell>
          <cell r="DY32">
            <v>3.5555555555555554</v>
          </cell>
          <cell r="DZ32">
            <v>3.4230769230769229</v>
          </cell>
          <cell r="EB32">
            <v>3.6724137931034484</v>
          </cell>
          <cell r="EC32">
            <v>3.5344827586206895</v>
          </cell>
          <cell r="ED32">
            <v>3.4310344827586206</v>
          </cell>
          <cell r="EE32">
            <v>3.5714285714285716</v>
          </cell>
          <cell r="EG32">
            <v>3.3414634146341462</v>
          </cell>
          <cell r="EH32">
            <v>3.3714285714285714</v>
          </cell>
          <cell r="EI32">
            <v>3.65625</v>
          </cell>
          <cell r="EJ32">
            <v>3.4166666666666665</v>
          </cell>
          <cell r="EL32">
            <v>3.5238095238095237</v>
          </cell>
          <cell r="EM32">
            <v>3.4444444444444446</v>
          </cell>
          <cell r="EN32">
            <v>3.5238095238095237</v>
          </cell>
          <cell r="EO32">
            <v>3.5869565217391304</v>
          </cell>
          <cell r="ER32">
            <v>3.4392523364485981</v>
          </cell>
          <cell r="ES32">
            <v>3.4059405940594059</v>
          </cell>
          <cell r="ET32">
            <v>3.4939759036144578</v>
          </cell>
          <cell r="EV32">
            <v>3.5897435897435899</v>
          </cell>
          <cell r="EX32">
            <v>3.6052631578947367</v>
          </cell>
          <cell r="EY32">
            <v>3.75</v>
          </cell>
          <cell r="FA32">
            <v>3.625</v>
          </cell>
          <cell r="FB32">
            <v>3.6666666666666665</v>
          </cell>
          <cell r="FC32">
            <v>3.6470588235294117</v>
          </cell>
          <cell r="FD32">
            <v>3.263157894736842</v>
          </cell>
          <cell r="FF32">
            <v>3.5079365079365079</v>
          </cell>
          <cell r="FG32">
            <v>3.4475524475524475</v>
          </cell>
          <cell r="FH32">
            <v>3.5507246376811592</v>
          </cell>
          <cell r="FI32">
            <v>3.5</v>
          </cell>
          <cell r="FK32">
            <v>3.0961538461538463</v>
          </cell>
          <cell r="FL32">
            <v>3.56</v>
          </cell>
          <cell r="FM32">
            <v>3.5</v>
          </cell>
          <cell r="FN32">
            <v>3.3125</v>
          </cell>
          <cell r="FR32">
            <v>3.6075949367088609</v>
          </cell>
          <cell r="FS32">
            <v>3.5</v>
          </cell>
          <cell r="FU32">
            <v>3.3052631578947369</v>
          </cell>
          <cell r="FV32">
            <v>3.2615384615384615</v>
          </cell>
          <cell r="FW32">
            <v>3.2325581395348837</v>
          </cell>
          <cell r="FX32">
            <v>3.3571428571428572</v>
          </cell>
          <cell r="FZ32">
            <v>3.4750000000000001</v>
          </cell>
          <cell r="GA32">
            <v>3.3333333333333335</v>
          </cell>
          <cell r="GB32">
            <v>3.4814814814814814</v>
          </cell>
          <cell r="GC32">
            <v>3.5333333333333332</v>
          </cell>
          <cell r="GG32">
            <v>2.75</v>
          </cell>
          <cell r="GH32">
            <v>3.3333333333333335</v>
          </cell>
          <cell r="GJ32">
            <v>3.3723404255319149</v>
          </cell>
          <cell r="GK32">
            <v>3.5339805825242721</v>
          </cell>
          <cell r="GL32">
            <v>3.5263157894736841</v>
          </cell>
          <cell r="GM32">
            <v>3.4819277108433737</v>
          </cell>
          <cell r="GO32">
            <v>3.3942307692307692</v>
          </cell>
          <cell r="GP32">
            <v>3.3771929824561404</v>
          </cell>
          <cell r="GQ32">
            <v>3.4220183486238533</v>
          </cell>
          <cell r="GR32">
            <v>3.5555555555555554</v>
          </cell>
          <cell r="GT32">
            <v>3.2749999999999999</v>
          </cell>
          <cell r="GU32">
            <v>3.5064935064935066</v>
          </cell>
          <cell r="GV32">
            <v>3.5428571428571427</v>
          </cell>
          <cell r="GW32">
            <v>3.3404255319148937</v>
          </cell>
          <cell r="GY32">
            <v>3.3333333333333335</v>
          </cell>
          <cell r="GZ32">
            <v>3.3913043478260869</v>
          </cell>
          <cell r="HA32">
            <v>3.2857142857142856</v>
          </cell>
          <cell r="HB32">
            <v>3.36</v>
          </cell>
          <cell r="HD32">
            <v>3.6533333333333333</v>
          </cell>
          <cell r="HE32">
            <v>3.5454545454545454</v>
          </cell>
          <cell r="HF32">
            <v>3.3452380952380953</v>
          </cell>
          <cell r="HG32">
            <v>3.4285714285714284</v>
          </cell>
          <cell r="HI32">
            <v>3.5432098765432101</v>
          </cell>
          <cell r="HJ32">
            <v>3.4153846153846152</v>
          </cell>
          <cell r="HK32">
            <v>3.2978723404255321</v>
          </cell>
          <cell r="HL32">
            <v>3.6428571428571428</v>
          </cell>
          <cell r="HN32">
            <v>3.3225806451612905</v>
          </cell>
          <cell r="HO32">
            <v>3.4285714285714284</v>
          </cell>
          <cell r="HP32">
            <v>3.2222222222222223</v>
          </cell>
          <cell r="HQ32">
            <v>3.4210526315789473</v>
          </cell>
          <cell r="HS32">
            <v>3.5853658536585367</v>
          </cell>
          <cell r="HT32">
            <v>3.2749999999999999</v>
          </cell>
          <cell r="HU32">
            <v>3.3125</v>
          </cell>
          <cell r="HV32">
            <v>3.3333333333333335</v>
          </cell>
          <cell r="HX32">
            <v>3.4895973154362414</v>
          </cell>
          <cell r="HY32">
            <v>3.4385150812064964</v>
          </cell>
          <cell r="HZ32">
            <v>3.4353693181818183</v>
          </cell>
          <cell r="IA32">
            <v>3.4553638409602399</v>
          </cell>
        </row>
        <row r="33">
          <cell r="A33" t="str">
            <v>b10</v>
          </cell>
          <cell r="B33">
            <v>3.5306122448979593</v>
          </cell>
          <cell r="C33">
            <v>2.9130434782608696</v>
          </cell>
          <cell r="D33">
            <v>3.0392156862745097</v>
          </cell>
          <cell r="E33">
            <v>2.7551020408163267</v>
          </cell>
          <cell r="L33">
            <v>3.0333333333333332</v>
          </cell>
          <cell r="M33">
            <v>3.3</v>
          </cell>
          <cell r="N33">
            <v>3.0256410256410255</v>
          </cell>
          <cell r="O33">
            <v>2.7428571428571429</v>
          </cell>
          <cell r="Q33">
            <v>3.4047619047619047</v>
          </cell>
          <cell r="R33">
            <v>3.1162790697674421</v>
          </cell>
          <cell r="S33">
            <v>3.1875</v>
          </cell>
          <cell r="T33">
            <v>2.7555555555555555</v>
          </cell>
          <cell r="V33">
            <v>3.3207547169811322</v>
          </cell>
          <cell r="W33">
            <v>3.393939393939394</v>
          </cell>
          <cell r="X33">
            <v>3.125</v>
          </cell>
          <cell r="Y33">
            <v>3.1860465116279069</v>
          </cell>
          <cell r="AA33">
            <v>3.32</v>
          </cell>
          <cell r="AB33">
            <v>3.1010101010101012</v>
          </cell>
          <cell r="AC33">
            <v>3.0333333333333332</v>
          </cell>
          <cell r="AD33">
            <v>3.2371134020618557</v>
          </cell>
          <cell r="AF33">
            <v>3.25</v>
          </cell>
          <cell r="AG33">
            <v>3.1282051282051282</v>
          </cell>
          <cell r="AH33">
            <v>3.5405405405405403</v>
          </cell>
          <cell r="AI33">
            <v>3.5625</v>
          </cell>
          <cell r="AK33">
            <v>3.1428571428571428</v>
          </cell>
          <cell r="AL33">
            <v>3.5625</v>
          </cell>
          <cell r="AM33">
            <v>3.0793650793650795</v>
          </cell>
          <cell r="AN33">
            <v>3.2236842105263159</v>
          </cell>
          <cell r="AP33">
            <v>3.3934426229508197</v>
          </cell>
          <cell r="AQ33">
            <v>3.4487179487179489</v>
          </cell>
          <cell r="AR33">
            <v>3.1621621621621623</v>
          </cell>
          <cell r="AS33">
            <v>3.3150684931506849</v>
          </cell>
          <cell r="AU33">
            <v>4</v>
          </cell>
          <cell r="AV33">
            <v>4</v>
          </cell>
          <cell r="AW33">
            <v>3.9473684210526314</v>
          </cell>
          <cell r="AX33">
            <v>3.7058823529411766</v>
          </cell>
          <cell r="AZ33">
            <v>2.8962264150943398</v>
          </cell>
          <cell r="BA33">
            <v>2.8191489361702127</v>
          </cell>
          <cell r="BB33">
            <v>2.9673913043478262</v>
          </cell>
          <cell r="BC33">
            <v>2.9428571428571431</v>
          </cell>
          <cell r="BE33">
            <v>3.3357142857142859</v>
          </cell>
          <cell r="BF33">
            <v>3.0486111111111112</v>
          </cell>
          <cell r="BG33">
            <v>3.0070921985815602</v>
          </cell>
          <cell r="BH33">
            <v>3.2307692307692308</v>
          </cell>
          <cell r="BJ33">
            <v>3.0555555555555554</v>
          </cell>
          <cell r="BK33">
            <v>3.0188679245283021</v>
          </cell>
          <cell r="BL33">
            <v>3.3265306122448979</v>
          </cell>
          <cell r="BM33">
            <v>3.2</v>
          </cell>
          <cell r="BO33">
            <v>3.8695652173913042</v>
          </cell>
          <cell r="BP33">
            <v>3.4772727272727271</v>
          </cell>
          <cell r="BQ33">
            <v>2.9662921348314608</v>
          </cell>
          <cell r="BR33">
            <v>2.7974683544303796</v>
          </cell>
          <cell r="BT33">
            <v>3.3947368421052633</v>
          </cell>
          <cell r="BY33">
            <v>3.263157894736842</v>
          </cell>
          <cell r="BZ33">
            <v>3.1655172413793102</v>
          </cell>
          <cell r="CA33">
            <v>3.0756302521008405</v>
          </cell>
          <cell r="CB33">
            <v>3.1121495327102804</v>
          </cell>
          <cell r="CD33">
            <v>3.4653465346534653</v>
          </cell>
          <cell r="CE33">
            <v>3.51</v>
          </cell>
          <cell r="CF33">
            <v>3.1714285714285713</v>
          </cell>
          <cell r="CG33">
            <v>2.97196261682243</v>
          </cell>
          <cell r="CI33">
            <v>2.7083333333333335</v>
          </cell>
          <cell r="CJ33">
            <v>3.25</v>
          </cell>
          <cell r="CK33">
            <v>2.8723404255319149</v>
          </cell>
          <cell r="CL33">
            <v>3.088888888888889</v>
          </cell>
          <cell r="CN33">
            <v>3.4380952380952383</v>
          </cell>
          <cell r="CO33">
            <v>2.9902912621359223</v>
          </cell>
          <cell r="CP33">
            <v>3.2873563218390807</v>
          </cell>
          <cell r="CQ33">
            <v>2.9230769230769229</v>
          </cell>
          <cell r="CS33">
            <v>3.087248322147651</v>
          </cell>
          <cell r="CT33">
            <v>3.1904761904761907</v>
          </cell>
          <cell r="CU33">
            <v>2.7301587301587302</v>
          </cell>
          <cell r="CV33">
            <v>2.9857142857142858</v>
          </cell>
          <cell r="CX33">
            <v>3.6346153846153846</v>
          </cell>
          <cell r="CY33">
            <v>3.7142857142857144</v>
          </cell>
          <cell r="CZ33">
            <v>3.4603174603174605</v>
          </cell>
          <cell r="DA33">
            <v>3.6</v>
          </cell>
          <cell r="DC33">
            <v>3.0188679245283021</v>
          </cell>
          <cell r="DD33">
            <v>3.328125</v>
          </cell>
          <cell r="DE33">
            <v>2.9295774647887325</v>
          </cell>
          <cell r="DF33">
            <v>2.9473684210526314</v>
          </cell>
          <cell r="DH33">
            <v>3.5142857142857142</v>
          </cell>
          <cell r="DI33">
            <v>3.5416666666666665</v>
          </cell>
          <cell r="DJ33">
            <v>3.6323529411764706</v>
          </cell>
          <cell r="DK33">
            <v>3.3855421686746987</v>
          </cell>
          <cell r="DM33">
            <v>3.5441176470588234</v>
          </cell>
          <cell r="DN33">
            <v>2.91044776119403</v>
          </cell>
          <cell r="DO33">
            <v>3.75</v>
          </cell>
          <cell r="DP33">
            <v>2.7241379310344827</v>
          </cell>
          <cell r="DR33">
            <v>3.1923076923076925</v>
          </cell>
          <cell r="DS33">
            <v>3.2962962962962963</v>
          </cell>
          <cell r="DT33">
            <v>3.6590909090909092</v>
          </cell>
          <cell r="DU33">
            <v>3.09375</v>
          </cell>
          <cell r="DW33">
            <v>3.375</v>
          </cell>
          <cell r="DX33">
            <v>3.3</v>
          </cell>
          <cell r="DY33">
            <v>3.3214285714285716</v>
          </cell>
          <cell r="DZ33">
            <v>3.0384615384615383</v>
          </cell>
          <cell r="EB33">
            <v>3.5478260869565217</v>
          </cell>
          <cell r="EC33">
            <v>3.2212389380530975</v>
          </cell>
          <cell r="ED33">
            <v>3.2327586206896552</v>
          </cell>
          <cell r="EE33">
            <v>3.3084112149532712</v>
          </cell>
          <cell r="EG33">
            <v>3.15</v>
          </cell>
          <cell r="EH33">
            <v>3.1388888888888888</v>
          </cell>
          <cell r="EI33">
            <v>3.40625</v>
          </cell>
          <cell r="EJ33">
            <v>3.5714285714285716</v>
          </cell>
          <cell r="EL33">
            <v>2.7173913043478262</v>
          </cell>
          <cell r="EM33">
            <v>3.1956521739130435</v>
          </cell>
          <cell r="EN33">
            <v>3.4047619047619047</v>
          </cell>
          <cell r="EO33">
            <v>2.7272727272727271</v>
          </cell>
          <cell r="ER33">
            <v>3.3398058252427183</v>
          </cell>
          <cell r="ES33">
            <v>3.5392156862745097</v>
          </cell>
          <cell r="ET33">
            <v>3.5121951219512195</v>
          </cell>
          <cell r="EV33">
            <v>3.4</v>
          </cell>
          <cell r="EX33">
            <v>3.0526315789473686</v>
          </cell>
          <cell r="EY33">
            <v>3.6875</v>
          </cell>
          <cell r="FA33">
            <v>3.0869565217391304</v>
          </cell>
          <cell r="FB33">
            <v>2.7307692307692308</v>
          </cell>
          <cell r="FC33">
            <v>3.9375</v>
          </cell>
          <cell r="FD33">
            <v>3.6842105263157894</v>
          </cell>
          <cell r="FF33">
            <v>3.1721311475409837</v>
          </cell>
          <cell r="FG33">
            <v>3.1956521739130435</v>
          </cell>
          <cell r="FH33">
            <v>3.0814814814814815</v>
          </cell>
          <cell r="FI33">
            <v>3.341880341880342</v>
          </cell>
          <cell r="FK33">
            <v>3.1509433962264151</v>
          </cell>
          <cell r="FL33">
            <v>3.2222222222222223</v>
          </cell>
          <cell r="FM33">
            <v>3.28</v>
          </cell>
          <cell r="FN33">
            <v>3.2222222222222223</v>
          </cell>
          <cell r="FR33">
            <v>3.051948051948052</v>
          </cell>
          <cell r="FS33">
            <v>3.2875000000000001</v>
          </cell>
          <cell r="FU33">
            <v>3.2555555555555555</v>
          </cell>
          <cell r="FV33">
            <v>3.2519685039370079</v>
          </cell>
          <cell r="FW33">
            <v>2.84</v>
          </cell>
          <cell r="FX33">
            <v>3.0088495575221237</v>
          </cell>
          <cell r="FZ33">
            <v>3.5405405405405403</v>
          </cell>
          <cell r="GA33">
            <v>3.4814814814814814</v>
          </cell>
          <cell r="GB33">
            <v>2.9333333333333331</v>
          </cell>
          <cell r="GC33">
            <v>3.3</v>
          </cell>
          <cell r="GG33">
            <v>3</v>
          </cell>
          <cell r="GH33">
            <v>3.4444444444444446</v>
          </cell>
          <cell r="GJ33">
            <v>3.3</v>
          </cell>
          <cell r="GK33">
            <v>3.2745098039215685</v>
          </cell>
          <cell r="GL33">
            <v>3.150537634408602</v>
          </cell>
          <cell r="GM33">
            <v>3.1558441558441559</v>
          </cell>
          <cell r="GO33">
            <v>2.8727272727272726</v>
          </cell>
          <cell r="GP33">
            <v>3.1711711711711712</v>
          </cell>
          <cell r="GQ33">
            <v>3.3421052631578947</v>
          </cell>
          <cell r="GR33">
            <v>2.8214285714285716</v>
          </cell>
          <cell r="GT33">
            <v>2.7662337662337664</v>
          </cell>
          <cell r="GU33">
            <v>2.9444444444444446</v>
          </cell>
          <cell r="GV33">
            <v>3.1764705882352939</v>
          </cell>
          <cell r="GW33">
            <v>2.6136363636363638</v>
          </cell>
          <cell r="GY33">
            <v>2.9302325581395348</v>
          </cell>
          <cell r="GZ33">
            <v>3.1111111111111112</v>
          </cell>
          <cell r="HA33">
            <v>3.1739130434782608</v>
          </cell>
          <cell r="HB33">
            <v>3.4</v>
          </cell>
          <cell r="HD33">
            <v>3.1866666666666665</v>
          </cell>
          <cell r="HE33">
            <v>3.1621621621621623</v>
          </cell>
          <cell r="HF33">
            <v>2.7948717948717947</v>
          </cell>
          <cell r="HG33">
            <v>2.9516129032258065</v>
          </cell>
          <cell r="HI33">
            <v>3.4050632911392404</v>
          </cell>
          <cell r="HJ33">
            <v>3.3088235294117645</v>
          </cell>
          <cell r="HK33">
            <v>2.8913043478260869</v>
          </cell>
          <cell r="HL33">
            <v>3.6551724137931036</v>
          </cell>
          <cell r="HN33">
            <v>3.064516129032258</v>
          </cell>
          <cell r="HO33">
            <v>2.8681318681318682</v>
          </cell>
          <cell r="HP33">
            <v>3.0641025641025643</v>
          </cell>
          <cell r="HQ33">
            <v>3.28</v>
          </cell>
          <cell r="HS33">
            <v>2.6363636363636362</v>
          </cell>
          <cell r="HT33">
            <v>3.3</v>
          </cell>
          <cell r="HU33">
            <v>3.0303030303030303</v>
          </cell>
          <cell r="HV33">
            <v>2.810810810810811</v>
          </cell>
          <cell r="HX33">
            <v>3.2495738152062734</v>
          </cell>
          <cell r="HY33">
            <v>3.2068617558022199</v>
          </cell>
          <cell r="HZ33">
            <v>3.1471330688784711</v>
          </cell>
          <cell r="IA33">
            <v>3.1378254211332313</v>
          </cell>
        </row>
        <row r="48">
          <cell r="A48" t="str">
            <v>c1</v>
          </cell>
          <cell r="B48">
            <v>3.8144329896907219</v>
          </cell>
          <cell r="C48">
            <v>3.8125</v>
          </cell>
          <cell r="D48">
            <v>3.7454545454545456</v>
          </cell>
          <cell r="E48">
            <v>3.8431372549019609</v>
          </cell>
          <cell r="L48">
            <v>3.8275862068965516</v>
          </cell>
          <cell r="M48">
            <v>3.7096774193548385</v>
          </cell>
          <cell r="N48">
            <v>3.375</v>
          </cell>
          <cell r="O48">
            <v>3.5142857142857142</v>
          </cell>
          <cell r="Q48">
            <v>3.7272727272727271</v>
          </cell>
          <cell r="R48">
            <v>3.5853658536585367</v>
          </cell>
          <cell r="S48">
            <v>3.40625</v>
          </cell>
          <cell r="T48">
            <v>3.4523809523809526</v>
          </cell>
          <cell r="V48">
            <v>3.5087719298245612</v>
          </cell>
          <cell r="W48">
            <v>3.5606060606060606</v>
          </cell>
          <cell r="X48">
            <v>3.4166666666666665</v>
          </cell>
          <cell r="Y48">
            <v>3.6046511627906979</v>
          </cell>
          <cell r="AA48">
            <v>3.68</v>
          </cell>
          <cell r="AB48">
            <v>3.6428571428571428</v>
          </cell>
          <cell r="AC48">
            <v>3.6666666666666665</v>
          </cell>
          <cell r="AD48">
            <v>3.7346938775510203</v>
          </cell>
          <cell r="AF48">
            <v>3.5135135135135136</v>
          </cell>
          <cell r="AG48">
            <v>3.55</v>
          </cell>
          <cell r="AH48">
            <v>3.8974358974358974</v>
          </cell>
          <cell r="AI48">
            <v>3.6</v>
          </cell>
          <cell r="AK48">
            <v>3.7833333333333332</v>
          </cell>
          <cell r="AL48">
            <v>3.8636363636363638</v>
          </cell>
          <cell r="AM48">
            <v>3.5555555555555554</v>
          </cell>
          <cell r="AN48">
            <v>3.7866666666666666</v>
          </cell>
          <cell r="AP48">
            <v>3.709090909090909</v>
          </cell>
          <cell r="AQ48">
            <v>3.6875</v>
          </cell>
          <cell r="AR48">
            <v>3.8055555555555554</v>
          </cell>
          <cell r="AS48">
            <v>3.6623376623376624</v>
          </cell>
          <cell r="AU48">
            <v>4</v>
          </cell>
          <cell r="AV48">
            <v>4</v>
          </cell>
          <cell r="AW48">
            <v>4</v>
          </cell>
          <cell r="AX48">
            <v>4</v>
          </cell>
          <cell r="AZ48">
            <v>3.6111111111111112</v>
          </cell>
          <cell r="BA48">
            <v>3.3368421052631581</v>
          </cell>
          <cell r="BB48">
            <v>3.5714285714285716</v>
          </cell>
          <cell r="BC48">
            <v>3.5571428571428569</v>
          </cell>
          <cell r="BE48">
            <v>3.4685314685314683</v>
          </cell>
          <cell r="BF48">
            <v>3.4797297297297298</v>
          </cell>
          <cell r="BG48">
            <v>3.5401459854014599</v>
          </cell>
          <cell r="BH48">
            <v>3.5496183206106871</v>
          </cell>
          <cell r="BJ48">
            <v>3.8703703703703702</v>
          </cell>
          <cell r="BK48">
            <v>3.7037037037037037</v>
          </cell>
          <cell r="BL48">
            <v>3.7142857142857144</v>
          </cell>
          <cell r="BM48">
            <v>3.7234042553191489</v>
          </cell>
          <cell r="BO48">
            <v>3.8695652173913042</v>
          </cell>
          <cell r="BP48">
            <v>3.6363636363636362</v>
          </cell>
          <cell r="BQ48">
            <v>3.2988505747126435</v>
          </cell>
          <cell r="BR48">
            <v>3.4342105263157894</v>
          </cell>
          <cell r="BT48">
            <v>3.6486486486486487</v>
          </cell>
          <cell r="BY48">
            <v>3.6202531645569622</v>
          </cell>
          <cell r="BZ48">
            <v>3.5944055944055946</v>
          </cell>
          <cell r="CA48">
            <v>3.5217391304347827</v>
          </cell>
          <cell r="CB48">
            <v>3.6727272727272728</v>
          </cell>
          <cell r="CD48">
            <v>3.737864077669903</v>
          </cell>
          <cell r="CE48">
            <v>3.7254901960784315</v>
          </cell>
          <cell r="CF48">
            <v>3.6601941747572817</v>
          </cell>
          <cell r="CG48">
            <v>3.6071428571428572</v>
          </cell>
          <cell r="CI48">
            <v>3.5849056603773586</v>
          </cell>
          <cell r="CJ48">
            <v>3.8771929824561404</v>
          </cell>
          <cell r="CK48">
            <v>3.6382978723404253</v>
          </cell>
          <cell r="CL48">
            <v>3.7391304347826089</v>
          </cell>
          <cell r="CN48">
            <v>3.70873786407767</v>
          </cell>
          <cell r="CO48">
            <v>3.5339805825242721</v>
          </cell>
          <cell r="CP48">
            <v>3.797752808988764</v>
          </cell>
          <cell r="CQ48">
            <v>3.5522388059701493</v>
          </cell>
          <cell r="CS48">
            <v>3.7449664429530203</v>
          </cell>
          <cell r="CT48">
            <v>3.7786259541984735</v>
          </cell>
          <cell r="CU48">
            <v>3.5833333333333335</v>
          </cell>
          <cell r="CV48">
            <v>3.5285714285714285</v>
          </cell>
          <cell r="CX48">
            <v>3.75</v>
          </cell>
          <cell r="CY48">
            <v>3.78</v>
          </cell>
          <cell r="CZ48">
            <v>3.746031746031746</v>
          </cell>
          <cell r="DA48">
            <v>3.901639344262295</v>
          </cell>
          <cell r="DC48">
            <v>3.5471698113207548</v>
          </cell>
          <cell r="DD48">
            <v>3.5625</v>
          </cell>
          <cell r="DE48">
            <v>3.6461538461538461</v>
          </cell>
          <cell r="DF48">
            <v>3.6037735849056602</v>
          </cell>
          <cell r="DH48">
            <v>3.6301369863013697</v>
          </cell>
          <cell r="DI48">
            <v>3.492957746478873</v>
          </cell>
          <cell r="DJ48">
            <v>3.6969696969696968</v>
          </cell>
          <cell r="DK48">
            <v>3.6233766233766236</v>
          </cell>
          <cell r="DM48">
            <v>3.91044776119403</v>
          </cell>
          <cell r="DN48">
            <v>3.2456140350877192</v>
          </cell>
          <cell r="DO48">
            <v>4</v>
          </cell>
          <cell r="DP48">
            <v>3.8666666666666667</v>
          </cell>
          <cell r="DR48">
            <v>3.8</v>
          </cell>
          <cell r="DS48">
            <v>3.8076923076923075</v>
          </cell>
          <cell r="DT48">
            <v>3.9069767441860463</v>
          </cell>
          <cell r="DU48">
            <v>3.4193548387096775</v>
          </cell>
          <cell r="DW48">
            <v>3.8</v>
          </cell>
          <cell r="DX48">
            <v>3.6875</v>
          </cell>
          <cell r="DY48">
            <v>3.7391304347826089</v>
          </cell>
          <cell r="DZ48">
            <v>3.6153846153846154</v>
          </cell>
          <cell r="EB48">
            <v>3.7777777777777777</v>
          </cell>
          <cell r="EC48">
            <v>3.6728971962616823</v>
          </cell>
          <cell r="ED48">
            <v>3.375</v>
          </cell>
          <cell r="EE48">
            <v>3.7596153846153846</v>
          </cell>
          <cell r="EG48">
            <v>3.5952380952380953</v>
          </cell>
          <cell r="EH48">
            <v>3.3823529411764706</v>
          </cell>
          <cell r="EI48">
            <v>3.78125</v>
          </cell>
          <cell r="EJ48">
            <v>3.5945945945945947</v>
          </cell>
          <cell r="EL48">
            <v>3.3571428571428572</v>
          </cell>
          <cell r="EM48">
            <v>3.4782608695652173</v>
          </cell>
          <cell r="EN48">
            <v>3.625</v>
          </cell>
          <cell r="EO48">
            <v>3.4222222222222221</v>
          </cell>
          <cell r="ER48">
            <v>3.7547169811320753</v>
          </cell>
          <cell r="ES48">
            <v>3.8282828282828283</v>
          </cell>
          <cell r="ET48">
            <v>3.7974683544303796</v>
          </cell>
          <cell r="EV48">
            <v>3.85</v>
          </cell>
          <cell r="EX48">
            <v>3.8378378378378377</v>
          </cell>
          <cell r="EY48">
            <v>3.9375</v>
          </cell>
          <cell r="FA48">
            <v>3.7916666666666665</v>
          </cell>
          <cell r="FB48">
            <v>3.6153846153846154</v>
          </cell>
          <cell r="FC48">
            <v>3.7647058823529411</v>
          </cell>
          <cell r="FD48">
            <v>3.3157894736842106</v>
          </cell>
          <cell r="FF48">
            <v>3.6904761904761907</v>
          </cell>
          <cell r="FG48">
            <v>3.6594202898550723</v>
          </cell>
          <cell r="FH48">
            <v>3.6911764705882355</v>
          </cell>
          <cell r="FI48">
            <v>3.7130434782608694</v>
          </cell>
          <cell r="FK48">
            <v>3.4</v>
          </cell>
          <cell r="FL48">
            <v>3.6274509803921569</v>
          </cell>
          <cell r="FM48">
            <v>3.4468085106382977</v>
          </cell>
          <cell r="FN48">
            <v>3.5238095238095237</v>
          </cell>
          <cell r="FR48">
            <v>3.8571428571428572</v>
          </cell>
          <cell r="FS48">
            <v>3.7804878048780486</v>
          </cell>
          <cell r="FU48">
            <v>3.6631578947368419</v>
          </cell>
          <cell r="FV48">
            <v>3.435483870967742</v>
          </cell>
          <cell r="FW48">
            <v>3.3471074380165291</v>
          </cell>
          <cell r="FX48">
            <v>3.5412844036697249</v>
          </cell>
          <cell r="FZ48">
            <v>3.763157894736842</v>
          </cell>
          <cell r="GA48">
            <v>3.4285714285714284</v>
          </cell>
          <cell r="GB48">
            <v>3.5517241379310347</v>
          </cell>
          <cell r="GC48">
            <v>3.9333333333333331</v>
          </cell>
          <cell r="GG48">
            <v>4</v>
          </cell>
          <cell r="GH48">
            <v>3.6666666666666665</v>
          </cell>
          <cell r="GJ48">
            <v>3.4945054945054945</v>
          </cell>
          <cell r="GK48">
            <v>3.53</v>
          </cell>
          <cell r="GL48">
            <v>3.4659090909090908</v>
          </cell>
          <cell r="GM48">
            <v>3.788732394366197</v>
          </cell>
          <cell r="GO48">
            <v>3.7075471698113209</v>
          </cell>
          <cell r="GP48">
            <v>3.5309734513274336</v>
          </cell>
          <cell r="GQ48">
            <v>3.4545454545454546</v>
          </cell>
          <cell r="GR48">
            <v>3.5402298850574714</v>
          </cell>
          <cell r="GT48">
            <v>3.4305555555555554</v>
          </cell>
          <cell r="GU48">
            <v>3.7763157894736841</v>
          </cell>
          <cell r="GV48">
            <v>3.7941176470588234</v>
          </cell>
          <cell r="GW48">
            <v>3.3111111111111109</v>
          </cell>
          <cell r="GY48">
            <v>3.6818181818181817</v>
          </cell>
          <cell r="GZ48">
            <v>3.7777777777777777</v>
          </cell>
          <cell r="HA48">
            <v>3.625</v>
          </cell>
          <cell r="HB48">
            <v>3.75</v>
          </cell>
          <cell r="HD48">
            <v>3.64</v>
          </cell>
          <cell r="HE48">
            <v>3.5066666666666668</v>
          </cell>
          <cell r="HF48">
            <v>3.4320987654320989</v>
          </cell>
          <cell r="HG48">
            <v>3.4333333333333331</v>
          </cell>
          <cell r="HI48">
            <v>3.7564102564102564</v>
          </cell>
          <cell r="HJ48">
            <v>3.7619047619047619</v>
          </cell>
          <cell r="HK48">
            <v>3.5208333333333335</v>
          </cell>
          <cell r="HL48">
            <v>3.8148148148148149</v>
          </cell>
          <cell r="HN48">
            <v>3.5434782608695654</v>
          </cell>
          <cell r="HO48">
            <v>3.2988505747126435</v>
          </cell>
          <cell r="HP48">
            <v>3.4939759036144578</v>
          </cell>
          <cell r="HQ48">
            <v>3.6666666666666665</v>
          </cell>
          <cell r="HS48">
            <v>3.5909090909090908</v>
          </cell>
          <cell r="HT48">
            <v>3.5897435897435899</v>
          </cell>
          <cell r="HU48">
            <v>3.5294117647058822</v>
          </cell>
          <cell r="HV48">
            <v>3.5151515151515151</v>
          </cell>
          <cell r="HX48">
            <v>3.6695975650997634</v>
          </cell>
          <cell r="HY48">
            <v>3.6065018625126988</v>
          </cell>
          <cell r="HZ48">
            <v>3.606850335070737</v>
          </cell>
          <cell r="IA48">
            <v>3.634578359645745</v>
          </cell>
        </row>
        <row r="49">
          <cell r="A49" t="str">
            <v>c2</v>
          </cell>
          <cell r="B49">
            <v>3.5454545454545454</v>
          </cell>
          <cell r="C49">
            <v>2.347826086956522</v>
          </cell>
          <cell r="D49">
            <v>3.1960784313725492</v>
          </cell>
          <cell r="E49">
            <v>3.0555555555555554</v>
          </cell>
          <cell r="L49">
            <v>3.4482758620689653</v>
          </cell>
          <cell r="M49">
            <v>3.3548387096774195</v>
          </cell>
          <cell r="N49">
            <v>2.4117647058823528</v>
          </cell>
          <cell r="O49">
            <v>2.6176470588235294</v>
          </cell>
          <cell r="Q49">
            <v>3.0882352941176472</v>
          </cell>
          <cell r="R49">
            <v>3.0810810810810811</v>
          </cell>
          <cell r="S49">
            <v>3.1379310344827585</v>
          </cell>
          <cell r="T49">
            <v>1.6388888888888888</v>
          </cell>
          <cell r="V49">
            <v>2.9607843137254903</v>
          </cell>
          <cell r="W49">
            <v>2.5084745762711864</v>
          </cell>
          <cell r="X49">
            <v>3.1</v>
          </cell>
          <cell r="Y49">
            <v>2.7948717948717947</v>
          </cell>
          <cell r="AA49">
            <v>2.8166666666666669</v>
          </cell>
          <cell r="AB49">
            <v>2.9560439560439562</v>
          </cell>
          <cell r="AC49">
            <v>2.6176470588235294</v>
          </cell>
          <cell r="AD49">
            <v>2.6382978723404253</v>
          </cell>
          <cell r="AF49">
            <v>2.5806451612903225</v>
          </cell>
          <cell r="AG49">
            <v>1.8</v>
          </cell>
          <cell r="AH49">
            <v>3.3947368421052633</v>
          </cell>
          <cell r="AI49">
            <v>3.3333333333333335</v>
          </cell>
          <cell r="AK49">
            <v>3.2777777777777777</v>
          </cell>
          <cell r="AL49">
            <v>3.3469387755102042</v>
          </cell>
          <cell r="AM49">
            <v>3.1639344262295084</v>
          </cell>
          <cell r="AN49">
            <v>3.3611111111111112</v>
          </cell>
          <cell r="AP49">
            <v>3.0526315789473686</v>
          </cell>
          <cell r="AQ49">
            <v>3.263157894736842</v>
          </cell>
          <cell r="AR49">
            <v>3.0694444444444446</v>
          </cell>
          <cell r="AS49">
            <v>3.3287671232876712</v>
          </cell>
          <cell r="AU49">
            <v>3.0833333333333335</v>
          </cell>
          <cell r="AV49">
            <v>4</v>
          </cell>
          <cell r="AW49">
            <v>4</v>
          </cell>
          <cell r="AX49">
            <v>3.9411764705882355</v>
          </cell>
          <cell r="AZ49">
            <v>3.1485148514851486</v>
          </cell>
          <cell r="BA49">
            <v>2.5402298850574714</v>
          </cell>
          <cell r="BB49">
            <v>2.6543209876543208</v>
          </cell>
          <cell r="BC49">
            <v>2.68</v>
          </cell>
          <cell r="BE49">
            <v>3.0153846153846153</v>
          </cell>
          <cell r="BF49">
            <v>3.1520000000000001</v>
          </cell>
          <cell r="BG49">
            <v>2.9545454545454546</v>
          </cell>
          <cell r="BH49">
            <v>2.9237288135593222</v>
          </cell>
          <cell r="BJ49">
            <v>3.25</v>
          </cell>
          <cell r="BK49">
            <v>2.7291666666666665</v>
          </cell>
          <cell r="BL49">
            <v>3.1875</v>
          </cell>
          <cell r="BM49">
            <v>3.2</v>
          </cell>
          <cell r="BO49">
            <v>3.8043478260869565</v>
          </cell>
          <cell r="BP49">
            <v>3.1477272727272729</v>
          </cell>
          <cell r="BQ49">
            <v>2.5921052631578947</v>
          </cell>
          <cell r="BR49">
            <v>2.7076923076923078</v>
          </cell>
          <cell r="BT49">
            <v>3</v>
          </cell>
          <cell r="BY49">
            <v>2.8524590163934427</v>
          </cell>
          <cell r="BZ49">
            <v>3.1343283582089554</v>
          </cell>
          <cell r="CA49">
            <v>2.9693877551020407</v>
          </cell>
          <cell r="CB49">
            <v>3.2164948453608249</v>
          </cell>
          <cell r="CD49">
            <v>3.3116883116883118</v>
          </cell>
          <cell r="CE49">
            <v>2.9876543209876543</v>
          </cell>
          <cell r="CF49">
            <v>2.4731182795698925</v>
          </cell>
          <cell r="CG49">
            <v>3.09375</v>
          </cell>
          <cell r="CI49">
            <v>2.6734693877551021</v>
          </cell>
          <cell r="CJ49">
            <v>3.3333333333333335</v>
          </cell>
          <cell r="CK49">
            <v>3.3125</v>
          </cell>
          <cell r="CL49">
            <v>2.5531914893617023</v>
          </cell>
          <cell r="CN49">
            <v>3.4752475247524752</v>
          </cell>
          <cell r="CO49">
            <v>2.797752808988764</v>
          </cell>
          <cell r="CP49">
            <v>3.4096385542168677</v>
          </cell>
          <cell r="CQ49">
            <v>2.6065573770491803</v>
          </cell>
          <cell r="CS49">
            <v>3.1702127659574466</v>
          </cell>
          <cell r="CT49">
            <v>3.0943396226415096</v>
          </cell>
          <cell r="CU49">
            <v>3</v>
          </cell>
          <cell r="CV49">
            <v>3.1230769230769231</v>
          </cell>
          <cell r="CX49">
            <v>3.1</v>
          </cell>
          <cell r="CY49">
            <v>3.22</v>
          </cell>
          <cell r="CZ49">
            <v>2.9152542372881354</v>
          </cell>
          <cell r="DA49">
            <v>3.406779661016949</v>
          </cell>
          <cell r="DC49">
            <v>2.9375</v>
          </cell>
          <cell r="DD49">
            <v>2.6470588235294117</v>
          </cell>
          <cell r="DE49">
            <v>2.92</v>
          </cell>
          <cell r="DF49">
            <v>3.0697674418604652</v>
          </cell>
          <cell r="DH49">
            <v>2.535211267605634</v>
          </cell>
          <cell r="DI49">
            <v>3.25</v>
          </cell>
          <cell r="DJ49">
            <v>3</v>
          </cell>
          <cell r="DK49">
            <v>2.189189189189189</v>
          </cell>
          <cell r="DM49">
            <v>3.5588235294117645</v>
          </cell>
          <cell r="DN49">
            <v>3</v>
          </cell>
          <cell r="DO49">
            <v>3.2727272727272729</v>
          </cell>
          <cell r="DP49">
            <v>2.9583333333333335</v>
          </cell>
          <cell r="DR49">
            <v>3.2916666666666665</v>
          </cell>
          <cell r="DS49">
            <v>3.4642857142857144</v>
          </cell>
          <cell r="DT49">
            <v>3.4545454545454546</v>
          </cell>
          <cell r="DU49">
            <v>2.903225806451613</v>
          </cell>
          <cell r="DW49">
            <v>3.5652173913043477</v>
          </cell>
          <cell r="DX49">
            <v>3.5</v>
          </cell>
          <cell r="DY49">
            <v>3.2727272727272729</v>
          </cell>
          <cell r="DZ49">
            <v>3.5652173913043477</v>
          </cell>
          <cell r="EB49">
            <v>3.6379310344827585</v>
          </cell>
          <cell r="EC49">
            <v>2.7358490566037736</v>
          </cell>
          <cell r="ED49">
            <v>2.9102564102564101</v>
          </cell>
          <cell r="EE49">
            <v>3.6161616161616164</v>
          </cell>
          <cell r="EG49">
            <v>3.15</v>
          </cell>
          <cell r="EH49">
            <v>2.9411764705882355</v>
          </cell>
          <cell r="EI49">
            <v>3.2666666666666666</v>
          </cell>
          <cell r="EJ49">
            <v>3.25</v>
          </cell>
          <cell r="EL49">
            <v>3.1351351351351351</v>
          </cell>
          <cell r="EM49">
            <v>2.9333333333333331</v>
          </cell>
          <cell r="EN49">
            <v>3.5609756097560976</v>
          </cell>
          <cell r="EO49">
            <v>2.4117647058823528</v>
          </cell>
          <cell r="ER49">
            <v>3.4731182795698925</v>
          </cell>
          <cell r="ES49">
            <v>3.5108695652173911</v>
          </cell>
          <cell r="ET49">
            <v>3.2916666666666665</v>
          </cell>
          <cell r="EV49">
            <v>3.3783783783783785</v>
          </cell>
          <cell r="EX49">
            <v>3.736842105263158</v>
          </cell>
          <cell r="EY49">
            <v>3.4285714285714284</v>
          </cell>
          <cell r="FA49">
            <v>3.25</v>
          </cell>
          <cell r="FB49">
            <v>3.5925925925925926</v>
          </cell>
          <cell r="FC49">
            <v>3.4285714285714284</v>
          </cell>
          <cell r="FD49">
            <v>2.6470588235294117</v>
          </cell>
          <cell r="FF49">
            <v>3.1621621621621623</v>
          </cell>
          <cell r="FG49">
            <v>2.9830508474576272</v>
          </cell>
          <cell r="FH49">
            <v>3.0176991150442478</v>
          </cell>
          <cell r="FI49">
            <v>2.8301886792452828</v>
          </cell>
          <cell r="FK49">
            <v>2.607843137254902</v>
          </cell>
          <cell r="FL49">
            <v>3.1489361702127661</v>
          </cell>
          <cell r="FM49">
            <v>2.7209302325581395</v>
          </cell>
          <cell r="FN49">
            <v>2.763157894736842</v>
          </cell>
          <cell r="FR49">
            <v>3.1690140845070425</v>
          </cell>
          <cell r="FS49">
            <v>3.0847457627118646</v>
          </cell>
          <cell r="FU49">
            <v>3.4197530864197532</v>
          </cell>
          <cell r="FV49">
            <v>2.613861386138614</v>
          </cell>
          <cell r="FW49">
            <v>2.4869565217391303</v>
          </cell>
          <cell r="FX49">
            <v>2.875</v>
          </cell>
          <cell r="FZ49">
            <v>3.8157894736842106</v>
          </cell>
          <cell r="GA49">
            <v>3.7142857142857144</v>
          </cell>
          <cell r="GB49">
            <v>3.8846153846153846</v>
          </cell>
          <cell r="GC49">
            <v>3.7419354838709675</v>
          </cell>
          <cell r="GG49">
            <v>3.25</v>
          </cell>
          <cell r="GH49">
            <v>3.7777777777777777</v>
          </cell>
          <cell r="GJ49">
            <v>3.0857142857142859</v>
          </cell>
          <cell r="GK49">
            <v>2.6853932584269664</v>
          </cell>
          <cell r="GL49">
            <v>2.6626506024096384</v>
          </cell>
          <cell r="GM49">
            <v>2.3636363636363638</v>
          </cell>
          <cell r="GO49">
            <v>3.0816326530612246</v>
          </cell>
          <cell r="GP49">
            <v>2.7472527472527473</v>
          </cell>
          <cell r="GQ49">
            <v>2.8484848484848486</v>
          </cell>
          <cell r="GR49">
            <v>3.1282051282051282</v>
          </cell>
          <cell r="GT49">
            <v>2.6785714285714284</v>
          </cell>
          <cell r="GU49">
            <v>2.9666666666666668</v>
          </cell>
          <cell r="GV49">
            <v>2.903225806451613</v>
          </cell>
          <cell r="GW49">
            <v>2.3125</v>
          </cell>
          <cell r="GY49">
            <v>3.8888888888888888</v>
          </cell>
          <cell r="GZ49">
            <v>3.6956521739130435</v>
          </cell>
          <cell r="HA49">
            <v>2.8095238095238093</v>
          </cell>
          <cell r="HB49">
            <v>2.9545454545454546</v>
          </cell>
          <cell r="HD49">
            <v>3.0869565217391304</v>
          </cell>
          <cell r="HE49">
            <v>2.78125</v>
          </cell>
          <cell r="HF49">
            <v>2.870967741935484</v>
          </cell>
          <cell r="HG49">
            <v>2.7592592592592591</v>
          </cell>
          <cell r="HI49">
            <v>3.1764705882352939</v>
          </cell>
          <cell r="HJ49">
            <v>2.7166666666666668</v>
          </cell>
          <cell r="HK49">
            <v>2.6341463414634148</v>
          </cell>
          <cell r="HL49">
            <v>3.28</v>
          </cell>
          <cell r="HN49">
            <v>3.0121951219512195</v>
          </cell>
          <cell r="HO49">
            <v>2.9397590361445785</v>
          </cell>
          <cell r="HP49">
            <v>2.513157894736842</v>
          </cell>
          <cell r="HQ49">
            <v>2.9571428571428573</v>
          </cell>
          <cell r="HS49">
            <v>3.4285714285714284</v>
          </cell>
          <cell r="HT49">
            <v>2.40625</v>
          </cell>
          <cell r="HU49">
            <v>3.1333333333333333</v>
          </cell>
          <cell r="HV49">
            <v>1.8846153846153846</v>
          </cell>
          <cell r="HX49">
            <v>3.1894618834080717</v>
          </cell>
          <cell r="HY49">
            <v>2.9822842065586128</v>
          </cell>
          <cell r="HZ49">
            <v>2.9782430213464695</v>
          </cell>
          <cell r="IA49">
            <v>2.9453998280309546</v>
          </cell>
        </row>
        <row r="50">
          <cell r="A50" t="str">
            <v>c3</v>
          </cell>
          <cell r="B50">
            <v>3.62</v>
          </cell>
          <cell r="C50">
            <v>1.7872340425531914</v>
          </cell>
          <cell r="D50">
            <v>3.5319148936170213</v>
          </cell>
          <cell r="E50">
            <v>3.2439024390243905</v>
          </cell>
          <cell r="L50">
            <v>3.2592592592592591</v>
          </cell>
          <cell r="M50">
            <v>3.6428571428571428</v>
          </cell>
          <cell r="N50">
            <v>2.9189189189189189</v>
          </cell>
          <cell r="O50">
            <v>3.0344827586206895</v>
          </cell>
          <cell r="Q50">
            <v>3.236842105263158</v>
          </cell>
          <cell r="R50">
            <v>3.2702702702702702</v>
          </cell>
          <cell r="S50">
            <v>3.2</v>
          </cell>
          <cell r="T50">
            <v>2.3414634146341462</v>
          </cell>
          <cell r="V50">
            <v>3.3454545454545452</v>
          </cell>
          <cell r="W50">
            <v>2.9074074074074074</v>
          </cell>
          <cell r="X50">
            <v>3.3888888888888888</v>
          </cell>
          <cell r="Y50">
            <v>2.8974358974358974</v>
          </cell>
          <cell r="AA50">
            <v>2.9682539682539684</v>
          </cell>
          <cell r="AB50">
            <v>3.3444444444444446</v>
          </cell>
          <cell r="AC50">
            <v>2.6164383561643834</v>
          </cell>
          <cell r="AD50">
            <v>3.1111111111111112</v>
          </cell>
          <cell r="AF50">
            <v>3</v>
          </cell>
          <cell r="AG50">
            <v>1.8823529411764706</v>
          </cell>
          <cell r="AH50">
            <v>3.1142857142857143</v>
          </cell>
          <cell r="AI50">
            <v>3.3846153846153846</v>
          </cell>
          <cell r="AK50">
            <v>3.3157894736842106</v>
          </cell>
          <cell r="AL50">
            <v>3.5</v>
          </cell>
          <cell r="AM50">
            <v>3.3278688524590163</v>
          </cell>
          <cell r="AN50">
            <v>3.1866666666666665</v>
          </cell>
          <cell r="AP50">
            <v>2.7818181818181817</v>
          </cell>
          <cell r="AQ50">
            <v>3.2</v>
          </cell>
          <cell r="AR50">
            <v>3.360655737704918</v>
          </cell>
          <cell r="AS50">
            <v>3.6285714285714286</v>
          </cell>
          <cell r="AU50">
            <v>3.0833333333333335</v>
          </cell>
          <cell r="AV50">
            <v>4</v>
          </cell>
          <cell r="AW50">
            <v>3.8947368421052633</v>
          </cell>
          <cell r="AX50">
            <v>3.1764705882352939</v>
          </cell>
          <cell r="AZ50">
            <v>3.1770833333333335</v>
          </cell>
          <cell r="BA50">
            <v>2.8735632183908044</v>
          </cell>
          <cell r="BB50">
            <v>2.8024691358024691</v>
          </cell>
          <cell r="BC50">
            <v>3.1568627450980391</v>
          </cell>
          <cell r="BE50">
            <v>3.0444444444444443</v>
          </cell>
          <cell r="BF50">
            <v>3.3017241379310347</v>
          </cell>
          <cell r="BG50">
            <v>3.1707317073170733</v>
          </cell>
          <cell r="BH50">
            <v>3.1367521367521367</v>
          </cell>
          <cell r="BJ50">
            <v>3.3725490196078431</v>
          </cell>
          <cell r="BK50">
            <v>3.3529411764705883</v>
          </cell>
          <cell r="BL50">
            <v>3.1276595744680851</v>
          </cell>
          <cell r="BM50">
            <v>2.9772727272727271</v>
          </cell>
          <cell r="BO50">
            <v>3.75</v>
          </cell>
          <cell r="BP50">
            <v>3.202247191011236</v>
          </cell>
          <cell r="BQ50">
            <v>2.625</v>
          </cell>
          <cell r="BR50">
            <v>3.1304347826086958</v>
          </cell>
          <cell r="BT50">
            <v>3</v>
          </cell>
          <cell r="BY50">
            <v>3.2045454545454546</v>
          </cell>
          <cell r="BZ50">
            <v>3.125</v>
          </cell>
          <cell r="CA50">
            <v>3.2571428571428571</v>
          </cell>
          <cell r="CB50">
            <v>3.2525252525252526</v>
          </cell>
          <cell r="CD50">
            <v>3.4444444444444446</v>
          </cell>
          <cell r="CE50">
            <v>3.1071428571428572</v>
          </cell>
          <cell r="CF50">
            <v>3.087912087912088</v>
          </cell>
          <cell r="CG50">
            <v>3.0227272727272729</v>
          </cell>
          <cell r="CI50">
            <v>3.2307692307692308</v>
          </cell>
          <cell r="CJ50">
            <v>3.5272727272727273</v>
          </cell>
          <cell r="CK50">
            <v>3.4090909090909092</v>
          </cell>
          <cell r="CL50">
            <v>3.1428571428571428</v>
          </cell>
          <cell r="CN50">
            <v>3.5660377358490565</v>
          </cell>
          <cell r="CO50">
            <v>2.838709677419355</v>
          </cell>
          <cell r="CP50">
            <v>3.2857142857142856</v>
          </cell>
          <cell r="CQ50">
            <v>3.14</v>
          </cell>
          <cell r="CS50">
            <v>3.3333333333333335</v>
          </cell>
          <cell r="CT50">
            <v>3.3454545454545452</v>
          </cell>
          <cell r="CU50">
            <v>3.3</v>
          </cell>
          <cell r="CV50">
            <v>3.3389830508474576</v>
          </cell>
          <cell r="CX50">
            <v>3.0416666666666665</v>
          </cell>
          <cell r="CY50">
            <v>3.0612244897959182</v>
          </cell>
          <cell r="CZ50">
            <v>3.3809523809523809</v>
          </cell>
          <cell r="DA50">
            <v>3.5254237288135593</v>
          </cell>
          <cell r="DC50">
            <v>2.9750000000000001</v>
          </cell>
          <cell r="DD50">
            <v>2.82</v>
          </cell>
          <cell r="DE50">
            <v>3</v>
          </cell>
          <cell r="DF50">
            <v>3.2749999999999999</v>
          </cell>
          <cell r="DH50">
            <v>2.4285714285714284</v>
          </cell>
          <cell r="DI50">
            <v>2.7118644067796609</v>
          </cell>
          <cell r="DJ50">
            <v>3.2264150943396226</v>
          </cell>
          <cell r="DK50">
            <v>3.2028985507246377</v>
          </cell>
          <cell r="DM50">
            <v>3.652173913043478</v>
          </cell>
          <cell r="DN50">
            <v>2.9473684210526314</v>
          </cell>
          <cell r="DO50">
            <v>3.5555555555555554</v>
          </cell>
          <cell r="DP50">
            <v>3.3076923076923075</v>
          </cell>
          <cell r="DR50">
            <v>3.64</v>
          </cell>
          <cell r="DS50">
            <v>3.4814814814814814</v>
          </cell>
          <cell r="DT50">
            <v>3.3720930232558142</v>
          </cell>
          <cell r="DU50">
            <v>3.3</v>
          </cell>
          <cell r="DW50">
            <v>3.6956521739130435</v>
          </cell>
          <cell r="DX50">
            <v>3.4090909090909092</v>
          </cell>
          <cell r="DY50">
            <v>3.3809523809523809</v>
          </cell>
          <cell r="DZ50">
            <v>3.4761904761904763</v>
          </cell>
          <cell r="EB50">
            <v>3.6106194690265485</v>
          </cell>
          <cell r="EC50">
            <v>3.3663366336633662</v>
          </cell>
          <cell r="ED50">
            <v>3.1166666666666667</v>
          </cell>
          <cell r="EE50">
            <v>3.6041666666666665</v>
          </cell>
          <cell r="EG50">
            <v>3.15</v>
          </cell>
          <cell r="EH50">
            <v>3.1351351351351351</v>
          </cell>
          <cell r="EI50">
            <v>3.3793103448275863</v>
          </cell>
          <cell r="EJ50">
            <v>3.4285714285714284</v>
          </cell>
          <cell r="EL50">
            <v>3.0487804878048781</v>
          </cell>
          <cell r="EM50">
            <v>3.088888888888889</v>
          </cell>
          <cell r="EN50">
            <v>3.2</v>
          </cell>
          <cell r="EO50">
            <v>3.1052631578947367</v>
          </cell>
          <cell r="ER50">
            <v>3.4069767441860463</v>
          </cell>
          <cell r="ES50">
            <v>3.5111111111111111</v>
          </cell>
          <cell r="ET50">
            <v>3.236842105263158</v>
          </cell>
          <cell r="EV50">
            <v>3.657142857142857</v>
          </cell>
          <cell r="EX50">
            <v>3.342857142857143</v>
          </cell>
          <cell r="EY50">
            <v>3.7857142857142856</v>
          </cell>
          <cell r="FA50">
            <v>3.0714285714285716</v>
          </cell>
          <cell r="FB50">
            <v>3.12</v>
          </cell>
          <cell r="FC50">
            <v>3.75</v>
          </cell>
          <cell r="FD50">
            <v>3.4</v>
          </cell>
          <cell r="FF50">
            <v>3.2820512820512819</v>
          </cell>
          <cell r="FG50">
            <v>3.2561983471074378</v>
          </cell>
          <cell r="FH50">
            <v>3.3305084745762712</v>
          </cell>
          <cell r="FI50">
            <v>2.5858585858585861</v>
          </cell>
          <cell r="FK50">
            <v>3.04</v>
          </cell>
          <cell r="FL50">
            <v>3.2857142857142856</v>
          </cell>
          <cell r="FM50">
            <v>2.7692307692307692</v>
          </cell>
          <cell r="FN50">
            <v>3.0833333333333335</v>
          </cell>
          <cell r="FR50">
            <v>3.6086956521739131</v>
          </cell>
          <cell r="FS50">
            <v>3.5405405405405403</v>
          </cell>
          <cell r="FU50">
            <v>3.3037974683544302</v>
          </cell>
          <cell r="FV50">
            <v>2.9223300970873787</v>
          </cell>
          <cell r="FW50">
            <v>2.85</v>
          </cell>
          <cell r="FX50">
            <v>3.0760869565217392</v>
          </cell>
          <cell r="FZ50">
            <v>3.7</v>
          </cell>
          <cell r="GA50">
            <v>3.4642857142857144</v>
          </cell>
          <cell r="GB50">
            <v>3.8636363636363638</v>
          </cell>
          <cell r="GC50">
            <v>3.6896551724137931</v>
          </cell>
          <cell r="GG50">
            <v>2.6666666666666665</v>
          </cell>
          <cell r="GH50">
            <v>3.4444444444444446</v>
          </cell>
          <cell r="GJ50">
            <v>3.1794871794871793</v>
          </cell>
          <cell r="GK50">
            <v>3.1666666666666665</v>
          </cell>
          <cell r="GL50">
            <v>3.0441176470588234</v>
          </cell>
          <cell r="GM50">
            <v>2.746031746031746</v>
          </cell>
          <cell r="GO50">
            <v>3.4505494505494507</v>
          </cell>
          <cell r="GP50">
            <v>2.7802197802197801</v>
          </cell>
          <cell r="GQ50">
            <v>3.0882352941176472</v>
          </cell>
          <cell r="GR50">
            <v>3.3703703703703702</v>
          </cell>
          <cell r="GT50">
            <v>2.6379310344827585</v>
          </cell>
          <cell r="GU50">
            <v>3.0952380952380953</v>
          </cell>
          <cell r="GV50">
            <v>3.2142857142857144</v>
          </cell>
          <cell r="GW50">
            <v>2.6341463414634148</v>
          </cell>
          <cell r="GY50">
            <v>3.4222222222222221</v>
          </cell>
          <cell r="GZ50">
            <v>3.6956521739130435</v>
          </cell>
          <cell r="HA50">
            <v>2.6153846153846154</v>
          </cell>
          <cell r="HB50">
            <v>2.8636363636363638</v>
          </cell>
          <cell r="HD50">
            <v>3.4225352112676055</v>
          </cell>
          <cell r="HE50">
            <v>3.1594202898550723</v>
          </cell>
          <cell r="HF50">
            <v>3.2923076923076922</v>
          </cell>
          <cell r="HG50">
            <v>2.9056603773584904</v>
          </cell>
          <cell r="HI50">
            <v>3.3582089552238807</v>
          </cell>
          <cell r="HJ50">
            <v>2.921875</v>
          </cell>
          <cell r="HK50">
            <v>3.152173913043478</v>
          </cell>
          <cell r="HL50">
            <v>3.7142857142857144</v>
          </cell>
          <cell r="HN50">
            <v>3.2183908045977012</v>
          </cell>
          <cell r="HO50">
            <v>2.9036144578313254</v>
          </cell>
          <cell r="HP50">
            <v>3.1159420289855073</v>
          </cell>
          <cell r="HQ50">
            <v>3.0657894736842106</v>
          </cell>
          <cell r="HS50">
            <v>3.1578947368421053</v>
          </cell>
          <cell r="HT50">
            <v>2.0384615384615383</v>
          </cell>
          <cell r="HU50">
            <v>2.9666666666666668</v>
          </cell>
          <cell r="HV50">
            <v>1.7352941176470589</v>
          </cell>
          <cell r="HX50">
            <v>3.2786032689450222</v>
          </cell>
          <cell r="HY50">
            <v>3.1081492764661083</v>
          </cell>
          <cell r="HZ50">
            <v>3.1781115879828326</v>
          </cell>
          <cell r="IA50">
            <v>3.1458333333333335</v>
          </cell>
        </row>
        <row r="51">
          <cell r="A51" t="str">
            <v>c4</v>
          </cell>
          <cell r="B51">
            <v>3.463917525773196</v>
          </cell>
          <cell r="C51">
            <v>2.4</v>
          </cell>
          <cell r="D51">
            <v>3.5</v>
          </cell>
          <cell r="E51">
            <v>3.7380952380952381</v>
          </cell>
          <cell r="L51">
            <v>3.3103448275862069</v>
          </cell>
          <cell r="M51">
            <v>3.6071428571428572</v>
          </cell>
          <cell r="N51">
            <v>2.774193548387097</v>
          </cell>
          <cell r="O51">
            <v>2.8620689655172415</v>
          </cell>
          <cell r="Q51">
            <v>3.2058823529411766</v>
          </cell>
          <cell r="R51">
            <v>3.0714285714285716</v>
          </cell>
          <cell r="S51">
            <v>2.935483870967742</v>
          </cell>
          <cell r="T51">
            <v>2.9</v>
          </cell>
          <cell r="V51">
            <v>3.25</v>
          </cell>
          <cell r="W51">
            <v>2.8181818181818183</v>
          </cell>
          <cell r="X51">
            <v>3.35</v>
          </cell>
          <cell r="Y51">
            <v>2.7567567567567566</v>
          </cell>
          <cell r="AA51">
            <v>2.9523809523809526</v>
          </cell>
          <cell r="AB51">
            <v>3.3125</v>
          </cell>
          <cell r="AC51">
            <v>2.8035714285714284</v>
          </cell>
          <cell r="AD51">
            <v>3.404494382022472</v>
          </cell>
          <cell r="AF51">
            <v>2.59375</v>
          </cell>
          <cell r="AG51">
            <v>1.4615384615384615</v>
          </cell>
          <cell r="AH51">
            <v>3.25</v>
          </cell>
          <cell r="AI51">
            <v>3.375</v>
          </cell>
          <cell r="AK51">
            <v>3.3333333333333335</v>
          </cell>
          <cell r="AL51">
            <v>3.5510204081632653</v>
          </cell>
          <cell r="AM51">
            <v>2.9074074074074074</v>
          </cell>
          <cell r="AN51">
            <v>3.5373134328358211</v>
          </cell>
          <cell r="AP51">
            <v>3</v>
          </cell>
          <cell r="AQ51">
            <v>3.095890410958904</v>
          </cell>
          <cell r="AR51">
            <v>3.0178571428571428</v>
          </cell>
          <cell r="AS51">
            <v>3.4583333333333335</v>
          </cell>
          <cell r="AU51">
            <v>3.1666666666666665</v>
          </cell>
          <cell r="AV51">
            <v>4</v>
          </cell>
          <cell r="AW51">
            <v>3.8947368421052633</v>
          </cell>
          <cell r="AX51">
            <v>3.7647058823529411</v>
          </cell>
          <cell r="AZ51">
            <v>3.3917525773195876</v>
          </cell>
          <cell r="BA51">
            <v>3.292134831460674</v>
          </cell>
          <cell r="BB51">
            <v>2.8333333333333335</v>
          </cell>
          <cell r="BC51">
            <v>2.8867924528301887</v>
          </cell>
          <cell r="BE51">
            <v>3.0902255639097747</v>
          </cell>
          <cell r="BF51">
            <v>3.09375</v>
          </cell>
          <cell r="BG51">
            <v>3.1641791044776117</v>
          </cell>
          <cell r="BH51">
            <v>3.1238095238095238</v>
          </cell>
          <cell r="BJ51">
            <v>3.1428571428571428</v>
          </cell>
          <cell r="BK51">
            <v>3.3076923076923075</v>
          </cell>
          <cell r="BL51">
            <v>3.0263157894736841</v>
          </cell>
          <cell r="BM51">
            <v>3.3513513513513513</v>
          </cell>
          <cell r="BO51">
            <v>3.7717391304347827</v>
          </cell>
          <cell r="BP51">
            <v>2.9375</v>
          </cell>
          <cell r="BQ51">
            <v>2.9411764705882355</v>
          </cell>
          <cell r="BR51">
            <v>3.15625</v>
          </cell>
          <cell r="BT51">
            <v>3.0606060606060606</v>
          </cell>
          <cell r="BY51">
            <v>3.0593220338983049</v>
          </cell>
          <cell r="BZ51">
            <v>3.0803571428571428</v>
          </cell>
          <cell r="CA51">
            <v>3.1413043478260869</v>
          </cell>
          <cell r="CB51">
            <v>3.4019607843137254</v>
          </cell>
          <cell r="CD51">
            <v>3.3617021276595747</v>
          </cell>
          <cell r="CE51">
            <v>3.2068965517241379</v>
          </cell>
          <cell r="CF51">
            <v>3.0520833333333335</v>
          </cell>
          <cell r="CG51">
            <v>3.2463768115942031</v>
          </cell>
          <cell r="CI51">
            <v>3.0833333333333335</v>
          </cell>
          <cell r="CJ51">
            <v>3.5370370370370372</v>
          </cell>
          <cell r="CK51">
            <v>3.558139534883721</v>
          </cell>
          <cell r="CL51">
            <v>3.35</v>
          </cell>
          <cell r="CN51">
            <v>3.5421686746987953</v>
          </cell>
          <cell r="CO51">
            <v>3.1052631578947367</v>
          </cell>
          <cell r="CP51">
            <v>3.4177215189873418</v>
          </cell>
          <cell r="CQ51">
            <v>3.0163934426229506</v>
          </cell>
          <cell r="CS51">
            <v>3.0458015267175571</v>
          </cell>
          <cell r="CT51">
            <v>3.5333333333333332</v>
          </cell>
          <cell r="CU51">
            <v>3.225806451612903</v>
          </cell>
          <cell r="CV51">
            <v>3.484375</v>
          </cell>
          <cell r="CX51">
            <v>2.2708333333333335</v>
          </cell>
          <cell r="CY51">
            <v>2.9387755102040818</v>
          </cell>
          <cell r="CZ51">
            <v>2.6666666666666665</v>
          </cell>
          <cell r="DA51">
            <v>3.2542372881355934</v>
          </cell>
          <cell r="DC51">
            <v>2.9411764705882355</v>
          </cell>
          <cell r="DD51">
            <v>2.5</v>
          </cell>
          <cell r="DE51">
            <v>3.2692307692307692</v>
          </cell>
          <cell r="DF51">
            <v>3.2926829268292681</v>
          </cell>
          <cell r="DH51">
            <v>2.3582089552238807</v>
          </cell>
          <cell r="DI51">
            <v>2.7017543859649122</v>
          </cell>
          <cell r="DJ51">
            <v>2.2749999999999999</v>
          </cell>
          <cell r="DK51">
            <v>2.9365079365079363</v>
          </cell>
          <cell r="DM51">
            <v>3.6323529411764706</v>
          </cell>
          <cell r="DN51">
            <v>3.1724137931034484</v>
          </cell>
          <cell r="DO51">
            <v>3.3636363636363638</v>
          </cell>
          <cell r="DP51">
            <v>3.4444444444444446</v>
          </cell>
          <cell r="DR51">
            <v>3.5</v>
          </cell>
          <cell r="DS51">
            <v>3.3181818181818183</v>
          </cell>
          <cell r="DT51">
            <v>3.4883720930232558</v>
          </cell>
          <cell r="DU51">
            <v>3.25</v>
          </cell>
          <cell r="DW51">
            <v>3.6</v>
          </cell>
          <cell r="DX51">
            <v>3.7586206896551726</v>
          </cell>
          <cell r="DY51">
            <v>3.6</v>
          </cell>
          <cell r="DZ51">
            <v>3.6666666666666665</v>
          </cell>
          <cell r="EB51">
            <v>3.6239316239316239</v>
          </cell>
          <cell r="EC51">
            <v>2.6764705882352939</v>
          </cell>
          <cell r="ED51">
            <v>2.2948717948717947</v>
          </cell>
          <cell r="EE51">
            <v>3.1111111111111112</v>
          </cell>
          <cell r="EG51">
            <v>3.0526315789473686</v>
          </cell>
          <cell r="EH51">
            <v>3.2222222222222223</v>
          </cell>
          <cell r="EI51">
            <v>3.1</v>
          </cell>
          <cell r="EJ51">
            <v>3.1818181818181817</v>
          </cell>
          <cell r="EL51">
            <v>3.3684210526315788</v>
          </cell>
          <cell r="EM51">
            <v>3.0588235294117645</v>
          </cell>
          <cell r="EN51">
            <v>3.0789473684210527</v>
          </cell>
          <cell r="EO51">
            <v>2.2173913043478262</v>
          </cell>
          <cell r="ER51">
            <v>3.3373493975903616</v>
          </cell>
          <cell r="ES51">
            <v>3.7191011235955056</v>
          </cell>
          <cell r="ET51">
            <v>3.3098591549295775</v>
          </cell>
          <cell r="EV51">
            <v>3.5641025641025643</v>
          </cell>
          <cell r="EX51">
            <v>3.3225806451612905</v>
          </cell>
          <cell r="EY51">
            <v>2</v>
          </cell>
          <cell r="FA51">
            <v>3.1578947368421053</v>
          </cell>
          <cell r="FB51">
            <v>2.5833333333333335</v>
          </cell>
          <cell r="FC51">
            <v>3.5882352941176472</v>
          </cell>
          <cell r="FD51">
            <v>3.7</v>
          </cell>
          <cell r="FF51">
            <v>3.0897435897435899</v>
          </cell>
          <cell r="FG51">
            <v>2.9186046511627906</v>
          </cell>
          <cell r="FH51">
            <v>3.1358024691358026</v>
          </cell>
          <cell r="FI51">
            <v>3.1666666666666665</v>
          </cell>
          <cell r="FK51">
            <v>2.9750000000000001</v>
          </cell>
          <cell r="FL51">
            <v>3.1666666666666665</v>
          </cell>
          <cell r="FM51">
            <v>2.875</v>
          </cell>
          <cell r="FN51">
            <v>3.2058823529411766</v>
          </cell>
          <cell r="FR51">
            <v>3.2459016393442623</v>
          </cell>
          <cell r="FS51">
            <v>3.2452830188679247</v>
          </cell>
          <cell r="FU51">
            <v>3.4133333333333336</v>
          </cell>
          <cell r="FV51">
            <v>2.774193548387097</v>
          </cell>
          <cell r="FW51">
            <v>2.8854166666666665</v>
          </cell>
          <cell r="FX51">
            <v>3.1862745098039214</v>
          </cell>
          <cell r="FZ51">
            <v>3.5517241379310347</v>
          </cell>
          <cell r="GA51">
            <v>3.5833333333333335</v>
          </cell>
          <cell r="GB51">
            <v>3.652173913043478</v>
          </cell>
          <cell r="GC51">
            <v>3.6428571428571428</v>
          </cell>
          <cell r="GG51">
            <v>3</v>
          </cell>
          <cell r="GH51">
            <v>3.3333333333333335</v>
          </cell>
          <cell r="GJ51">
            <v>2.7162162162162162</v>
          </cell>
          <cell r="GK51">
            <v>3.0675675675675675</v>
          </cell>
          <cell r="GL51">
            <v>2.9821428571428572</v>
          </cell>
          <cell r="GM51">
            <v>3.12</v>
          </cell>
          <cell r="GO51">
            <v>3.4545454545454546</v>
          </cell>
          <cell r="GP51">
            <v>3.2608695652173911</v>
          </cell>
          <cell r="GQ51">
            <v>3.2278481012658227</v>
          </cell>
          <cell r="GR51">
            <v>3.3103448275862069</v>
          </cell>
          <cell r="GT51">
            <v>2.6964285714285716</v>
          </cell>
          <cell r="GU51">
            <v>3.2413793103448274</v>
          </cell>
          <cell r="GV51">
            <v>3.2962962962962963</v>
          </cell>
          <cell r="GW51">
            <v>2.9736842105263159</v>
          </cell>
          <cell r="GY51">
            <v>3.6666666666666665</v>
          </cell>
          <cell r="GZ51">
            <v>3.6444444444444444</v>
          </cell>
          <cell r="HA51">
            <v>2.7777777777777777</v>
          </cell>
          <cell r="HB51">
            <v>2.9523809523809526</v>
          </cell>
          <cell r="HD51">
            <v>3.0142857142857142</v>
          </cell>
          <cell r="HE51">
            <v>3.0862068965517242</v>
          </cell>
          <cell r="HF51">
            <v>3.0428571428571427</v>
          </cell>
          <cell r="HG51">
            <v>3.1186440677966103</v>
          </cell>
          <cell r="HI51">
            <v>3.1594202898550723</v>
          </cell>
          <cell r="HJ51">
            <v>2.6666666666666665</v>
          </cell>
          <cell r="HK51">
            <v>3.1219512195121952</v>
          </cell>
          <cell r="HL51">
            <v>3.4</v>
          </cell>
          <cell r="HN51">
            <v>3.375</v>
          </cell>
          <cell r="HO51">
            <v>2.6923076923076925</v>
          </cell>
          <cell r="HP51">
            <v>2.6716417910447761</v>
          </cell>
          <cell r="HQ51">
            <v>3.0735294117647061</v>
          </cell>
          <cell r="HS51">
            <v>3.3076923076923075</v>
          </cell>
          <cell r="HT51">
            <v>2.90625</v>
          </cell>
          <cell r="HU51">
            <v>3.2173913043478262</v>
          </cell>
          <cell r="HV51">
            <v>2.3684210526315788</v>
          </cell>
          <cell r="HX51">
            <v>3.2140077821011674</v>
          </cell>
          <cell r="HY51">
            <v>3.0958732805335556</v>
          </cell>
          <cell r="HZ51">
            <v>3.085303662494205</v>
          </cell>
          <cell r="IA51">
            <v>3.2101076275152081</v>
          </cell>
        </row>
        <row r="52">
          <cell r="A52" t="str">
            <v>c5</v>
          </cell>
          <cell r="B52">
            <v>3.5604395604395602</v>
          </cell>
          <cell r="C52">
            <v>1.1818181818181819</v>
          </cell>
          <cell r="D52">
            <v>2.2564102564102564</v>
          </cell>
          <cell r="E52">
            <v>3.641025641025641</v>
          </cell>
          <cell r="L52">
            <v>3.2962962962962963</v>
          </cell>
          <cell r="M52">
            <v>2.84375</v>
          </cell>
          <cell r="N52">
            <v>2.4705882352941178</v>
          </cell>
          <cell r="O52">
            <v>2.838709677419355</v>
          </cell>
          <cell r="Q52">
            <v>3.3333333333333335</v>
          </cell>
          <cell r="R52">
            <v>3.2758620689655173</v>
          </cell>
          <cell r="S52">
            <v>3.1818181818181817</v>
          </cell>
          <cell r="T52">
            <v>2</v>
          </cell>
          <cell r="V52">
            <v>3.2222222222222223</v>
          </cell>
          <cell r="W52">
            <v>2.9333333333333331</v>
          </cell>
          <cell r="X52">
            <v>3.6666666666666665</v>
          </cell>
          <cell r="Y52">
            <v>2.8285714285714287</v>
          </cell>
          <cell r="AA52">
            <v>3.225806451612903</v>
          </cell>
          <cell r="AB52">
            <v>3.2222222222222223</v>
          </cell>
          <cell r="AC52">
            <v>2.4693877551020407</v>
          </cell>
          <cell r="AD52">
            <v>3</v>
          </cell>
          <cell r="AF52">
            <v>2.6</v>
          </cell>
          <cell r="AG52">
            <v>1.8484848484848484</v>
          </cell>
          <cell r="AH52">
            <v>3.2857142857142856</v>
          </cell>
          <cell r="AI52">
            <v>3.65</v>
          </cell>
          <cell r="AK52">
            <v>3.1875</v>
          </cell>
          <cell r="AL52">
            <v>3.5151515151515151</v>
          </cell>
          <cell r="AM52">
            <v>3.1428571428571428</v>
          </cell>
          <cell r="AN52">
            <v>3.2857142857142856</v>
          </cell>
          <cell r="AP52">
            <v>2.62</v>
          </cell>
          <cell r="AQ52">
            <v>3.3088235294117645</v>
          </cell>
          <cell r="AR52">
            <v>3.09375</v>
          </cell>
          <cell r="AS52">
            <v>3.6527777777777777</v>
          </cell>
          <cell r="AU52">
            <v>4</v>
          </cell>
          <cell r="AV52">
            <v>4</v>
          </cell>
          <cell r="AW52">
            <v>4</v>
          </cell>
          <cell r="AX52">
            <v>4</v>
          </cell>
          <cell r="AZ52">
            <v>3.197802197802198</v>
          </cell>
          <cell r="BA52">
            <v>2.9193548387096775</v>
          </cell>
          <cell r="BB52">
            <v>2.9166666666666665</v>
          </cell>
          <cell r="BC52">
            <v>2.2444444444444445</v>
          </cell>
          <cell r="BE52">
            <v>3.34375</v>
          </cell>
          <cell r="BF52">
            <v>3.2098765432098766</v>
          </cell>
          <cell r="BG52">
            <v>3.21</v>
          </cell>
          <cell r="BH52">
            <v>3.1764705882352939</v>
          </cell>
          <cell r="BJ52">
            <v>3.4166666666666665</v>
          </cell>
          <cell r="BK52">
            <v>3.2857142857142856</v>
          </cell>
          <cell r="BL52">
            <v>3.1707317073170733</v>
          </cell>
          <cell r="BM52">
            <v>3.6363636363636362</v>
          </cell>
          <cell r="BO52">
            <v>3.7608695652173911</v>
          </cell>
          <cell r="BP52">
            <v>3.4886363636363638</v>
          </cell>
          <cell r="BQ52">
            <v>2.9857142857142858</v>
          </cell>
          <cell r="BR52">
            <v>1.7843137254901962</v>
          </cell>
          <cell r="BT52">
            <v>3.1621621621621623</v>
          </cell>
          <cell r="BY52">
            <v>3.1694915254237288</v>
          </cell>
          <cell r="BZ52">
            <v>2.4216867469879517</v>
          </cell>
          <cell r="CA52">
            <v>3.013157894736842</v>
          </cell>
          <cell r="CB52">
            <v>2.9142857142857141</v>
          </cell>
          <cell r="CD52">
            <v>3.0681818181818183</v>
          </cell>
          <cell r="CE52">
            <v>3.3333333333333335</v>
          </cell>
          <cell r="CF52">
            <v>3.2</v>
          </cell>
          <cell r="CG52">
            <v>3.1609195402298851</v>
          </cell>
          <cell r="CI52">
            <v>3.1</v>
          </cell>
          <cell r="CJ52">
            <v>3.7115384615384617</v>
          </cell>
          <cell r="CK52">
            <v>3.1951219512195124</v>
          </cell>
          <cell r="CL52">
            <v>3.3243243243243241</v>
          </cell>
          <cell r="CN52">
            <v>3.67</v>
          </cell>
          <cell r="CO52">
            <v>3.1818181818181817</v>
          </cell>
          <cell r="CP52">
            <v>3.4035087719298245</v>
          </cell>
          <cell r="CQ52">
            <v>2.6304347826086958</v>
          </cell>
          <cell r="CS52">
            <v>3.2100840336134455</v>
          </cell>
          <cell r="CT52">
            <v>3.3714285714285714</v>
          </cell>
          <cell r="CU52">
            <v>3.1176470588235294</v>
          </cell>
          <cell r="CV52">
            <v>3.1578947368421053</v>
          </cell>
          <cell r="CX52">
            <v>1.7021276595744681</v>
          </cell>
          <cell r="CY52">
            <v>2.36</v>
          </cell>
          <cell r="CZ52">
            <v>2.7692307692307692</v>
          </cell>
          <cell r="DA52">
            <v>3.6610169491525424</v>
          </cell>
          <cell r="DC52">
            <v>3.1470588235294117</v>
          </cell>
          <cell r="DD52">
            <v>3.103448275862069</v>
          </cell>
          <cell r="DE52">
            <v>2.9268292682926829</v>
          </cell>
          <cell r="DF52">
            <v>3.0487804878048781</v>
          </cell>
          <cell r="DH52">
            <v>2.1538461538461537</v>
          </cell>
          <cell r="DI52">
            <v>3.0652173913043477</v>
          </cell>
          <cell r="DJ52">
            <v>2.96</v>
          </cell>
          <cell r="DK52">
            <v>1.7941176470588236</v>
          </cell>
          <cell r="DM52">
            <v>3.6</v>
          </cell>
          <cell r="DN52">
            <v>3.3773584905660377</v>
          </cell>
          <cell r="DO52">
            <v>3.3636363636363638</v>
          </cell>
          <cell r="DP52">
            <v>2.9565217391304346</v>
          </cell>
          <cell r="DR52">
            <v>3.4615384615384617</v>
          </cell>
          <cell r="DS52">
            <v>3.6190476190476191</v>
          </cell>
          <cell r="DT52">
            <v>3.4285714285714284</v>
          </cell>
          <cell r="DU52">
            <v>3.4814814814814814</v>
          </cell>
          <cell r="DW52">
            <v>3.6190476190476191</v>
          </cell>
          <cell r="DX52">
            <v>3.3181818181818183</v>
          </cell>
          <cell r="DY52">
            <v>3.3333333333333335</v>
          </cell>
          <cell r="DZ52">
            <v>3.5</v>
          </cell>
          <cell r="EB52">
            <v>3.5086206896551726</v>
          </cell>
          <cell r="EC52">
            <v>3.2209302325581395</v>
          </cell>
          <cell r="ED52">
            <v>1.4166666666666667</v>
          </cell>
          <cell r="EE52">
            <v>3.6288659793814433</v>
          </cell>
          <cell r="EG52">
            <v>3.1578947368421053</v>
          </cell>
          <cell r="EH52">
            <v>3.3030303030303032</v>
          </cell>
          <cell r="EI52">
            <v>2</v>
          </cell>
          <cell r="EJ52">
            <v>2.9393939393939394</v>
          </cell>
          <cell r="EL52">
            <v>3</v>
          </cell>
          <cell r="EM52">
            <v>2.8863636363636362</v>
          </cell>
          <cell r="EN52">
            <v>3.3333333333333335</v>
          </cell>
          <cell r="EO52">
            <v>2.7105263157894739</v>
          </cell>
          <cell r="ER52">
            <v>3.0679611650485437</v>
          </cell>
          <cell r="ES52">
            <v>3.6451612903225805</v>
          </cell>
          <cell r="ET52">
            <v>3.4492753623188408</v>
          </cell>
          <cell r="EV52">
            <v>3.0285714285714285</v>
          </cell>
          <cell r="EX52">
            <v>3.4324324324324325</v>
          </cell>
          <cell r="EY52">
            <v>3.8571428571428572</v>
          </cell>
          <cell r="FA52">
            <v>3.1764705882352939</v>
          </cell>
          <cell r="FB52">
            <v>1.6666666666666667</v>
          </cell>
          <cell r="FC52">
            <v>3.6666666666666665</v>
          </cell>
          <cell r="FD52">
            <v>3.4375</v>
          </cell>
          <cell r="FF52">
            <v>3.2</v>
          </cell>
          <cell r="FG52">
            <v>3.2280701754385963</v>
          </cell>
          <cell r="FH52">
            <v>3.1941747572815533</v>
          </cell>
          <cell r="FI52">
            <v>2.375</v>
          </cell>
          <cell r="FK52">
            <v>2.5121951219512195</v>
          </cell>
          <cell r="FL52">
            <v>2.9642857142857144</v>
          </cell>
          <cell r="FM52">
            <v>3.1714285714285713</v>
          </cell>
          <cell r="FN52">
            <v>2.5517241379310347</v>
          </cell>
          <cell r="FR52">
            <v>2.6888888888888891</v>
          </cell>
          <cell r="FS52">
            <v>3.3333333333333335</v>
          </cell>
          <cell r="FU52">
            <v>3.3225806451612905</v>
          </cell>
          <cell r="FV52">
            <v>2.7317073170731709</v>
          </cell>
          <cell r="FW52">
            <v>2.7</v>
          </cell>
          <cell r="FX52">
            <v>3.3883495145631066</v>
          </cell>
          <cell r="FZ52">
            <v>2.925925925925926</v>
          </cell>
          <cell r="GA52">
            <v>3.5</v>
          </cell>
          <cell r="GB52">
            <v>3.652173913043478</v>
          </cell>
          <cell r="GC52">
            <v>3.8214285714285716</v>
          </cell>
          <cell r="GG52">
            <v>3.5</v>
          </cell>
          <cell r="GH52">
            <v>3.5</v>
          </cell>
          <cell r="GJ52">
            <v>3.0779220779220777</v>
          </cell>
          <cell r="GK52">
            <v>3.1956521739130435</v>
          </cell>
          <cell r="GL52">
            <v>1.8888888888888888</v>
          </cell>
          <cell r="GM52">
            <v>3.0357142857142856</v>
          </cell>
          <cell r="GO52">
            <v>3.3655913978494625</v>
          </cell>
          <cell r="GP52">
            <v>3.3725490196078431</v>
          </cell>
          <cell r="GQ52">
            <v>3.2736842105263158</v>
          </cell>
          <cell r="GR52">
            <v>2.5</v>
          </cell>
          <cell r="GT52">
            <v>2.6785714285714284</v>
          </cell>
          <cell r="GU52">
            <v>2.94</v>
          </cell>
          <cell r="GV52">
            <v>3.6153846153846154</v>
          </cell>
          <cell r="GW52">
            <v>2.7058823529411766</v>
          </cell>
          <cell r="GY52">
            <v>3.6888888888888891</v>
          </cell>
          <cell r="GZ52">
            <v>3.6739130434782608</v>
          </cell>
          <cell r="HA52">
            <v>2.6363636363636362</v>
          </cell>
          <cell r="HB52">
            <v>3</v>
          </cell>
          <cell r="HD52">
            <v>3.28125</v>
          </cell>
          <cell r="HE52">
            <v>2.9508196721311477</v>
          </cell>
          <cell r="HF52">
            <v>2.6666666666666665</v>
          </cell>
          <cell r="HG52">
            <v>2.5</v>
          </cell>
          <cell r="HI52">
            <v>3.1884057971014492</v>
          </cell>
          <cell r="HJ52">
            <v>2.2280701754385963</v>
          </cell>
          <cell r="HK52">
            <v>2.967741935483871</v>
          </cell>
          <cell r="HL52">
            <v>1.65</v>
          </cell>
          <cell r="HN52">
            <v>3.359375</v>
          </cell>
          <cell r="HO52">
            <v>2.8518518518518516</v>
          </cell>
          <cell r="HP52">
            <v>2.7538461538461538</v>
          </cell>
          <cell r="HQ52">
            <v>2.8571428571428572</v>
          </cell>
          <cell r="HS52">
            <v>2.8285714285714287</v>
          </cell>
          <cell r="HT52">
            <v>2.875</v>
          </cell>
          <cell r="HU52">
            <v>2.4782608695652173</v>
          </cell>
          <cell r="HV52">
            <v>2.3199999999999998</v>
          </cell>
          <cell r="HX52">
            <v>3.2024859663191658</v>
          </cell>
          <cell r="HY52">
            <v>3.0561892691170258</v>
          </cell>
          <cell r="HZ52">
            <v>2.9603255340793488</v>
          </cell>
          <cell r="IA52">
            <v>3.0009718172983479</v>
          </cell>
        </row>
        <row r="67">
          <cell r="EG67" t="str">
            <v>Medel-värde</v>
          </cell>
        </row>
        <row r="68">
          <cell r="A68" t="str">
            <v>d1</v>
          </cell>
          <cell r="B68">
            <v>3.6732673267326734</v>
          </cell>
          <cell r="C68">
            <v>3.2291666666666665</v>
          </cell>
          <cell r="D68">
            <v>3.5294117647058822</v>
          </cell>
          <cell r="E68">
            <v>3.6666666666666665</v>
          </cell>
          <cell r="L68">
            <v>3.8666666666666667</v>
          </cell>
          <cell r="M68">
            <v>3.65625</v>
          </cell>
          <cell r="N68">
            <v>3.6341463414634148</v>
          </cell>
          <cell r="O68">
            <v>3.6857142857142855</v>
          </cell>
          <cell r="Q68">
            <v>3.7674418604651163</v>
          </cell>
          <cell r="R68">
            <v>3.5813953488372094</v>
          </cell>
          <cell r="S68">
            <v>3.4634146341463414</v>
          </cell>
          <cell r="T68">
            <v>3.8666666666666667</v>
          </cell>
          <cell r="V68">
            <v>3.5833333333333335</v>
          </cell>
          <cell r="W68">
            <v>3.3970588235294117</v>
          </cell>
          <cell r="X68">
            <v>3.4166666666666665</v>
          </cell>
          <cell r="Y68">
            <v>3.4565217391304346</v>
          </cell>
          <cell r="AA68">
            <v>3.6666666666666665</v>
          </cell>
          <cell r="AB68">
            <v>3.5607476635514019</v>
          </cell>
          <cell r="AC68">
            <v>3.4623655913978495</v>
          </cell>
          <cell r="AD68">
            <v>3.7</v>
          </cell>
          <cell r="AF68">
            <v>3.4615384615384617</v>
          </cell>
          <cell r="AG68">
            <v>3.7</v>
          </cell>
          <cell r="AH68">
            <v>3.4615384615384617</v>
          </cell>
          <cell r="AI68">
            <v>3.8</v>
          </cell>
          <cell r="AK68">
            <v>3.7719298245614037</v>
          </cell>
          <cell r="AL68">
            <v>3.7462686567164178</v>
          </cell>
          <cell r="AM68">
            <v>3.6825396825396823</v>
          </cell>
          <cell r="AN68">
            <v>3.7435897435897436</v>
          </cell>
          <cell r="AP68">
            <v>3.6206896551724137</v>
          </cell>
          <cell r="AQ68">
            <v>3.4444444444444446</v>
          </cell>
          <cell r="AR68">
            <v>3.6455696202531644</v>
          </cell>
          <cell r="AS68">
            <v>3.5789473684210527</v>
          </cell>
          <cell r="AU68">
            <v>4</v>
          </cell>
          <cell r="AV68">
            <v>4</v>
          </cell>
          <cell r="AW68">
            <v>4</v>
          </cell>
          <cell r="AX68">
            <v>4</v>
          </cell>
          <cell r="AZ68">
            <v>3.6018518518518516</v>
          </cell>
          <cell r="BA68">
            <v>3.5416666666666665</v>
          </cell>
          <cell r="BB68">
            <v>3.5698924731182795</v>
          </cell>
          <cell r="BC68">
            <v>3.5882352941176472</v>
          </cell>
          <cell r="BE68">
            <v>3.4042553191489362</v>
          </cell>
          <cell r="BF68">
            <v>3.2827586206896551</v>
          </cell>
          <cell r="BG68">
            <v>3.4893617021276597</v>
          </cell>
          <cell r="BH68">
            <v>3.5481481481481483</v>
          </cell>
          <cell r="BJ68">
            <v>3.7543859649122808</v>
          </cell>
          <cell r="BK68">
            <v>3.7454545454545456</v>
          </cell>
          <cell r="BL68">
            <v>3.784313725490196</v>
          </cell>
          <cell r="BM68">
            <v>3.7391304347826089</v>
          </cell>
          <cell r="BO68">
            <v>3.6195652173913042</v>
          </cell>
          <cell r="BP68">
            <v>3.0337078651685392</v>
          </cell>
          <cell r="BQ68">
            <v>2.963855421686747</v>
          </cell>
          <cell r="BR68">
            <v>3.2839506172839505</v>
          </cell>
          <cell r="BT68">
            <v>3.8157894736842106</v>
          </cell>
          <cell r="BY68">
            <v>3.6812499999999999</v>
          </cell>
          <cell r="BZ68">
            <v>3.5384615384615383</v>
          </cell>
          <cell r="CA68">
            <v>3.4464285714285716</v>
          </cell>
          <cell r="CB68">
            <v>3.8879310344827585</v>
          </cell>
          <cell r="CD68">
            <v>3.676190476190476</v>
          </cell>
          <cell r="CE68">
            <v>3.5192307692307692</v>
          </cell>
          <cell r="CF68">
            <v>3.7247706422018347</v>
          </cell>
          <cell r="CG68">
            <v>3.5221238938053099</v>
          </cell>
          <cell r="CI68">
            <v>3.3469387755102042</v>
          </cell>
          <cell r="CJ68">
            <v>3.0175438596491229</v>
          </cell>
          <cell r="CK68">
            <v>2.8297872340425534</v>
          </cell>
          <cell r="CL68">
            <v>3.7173913043478262</v>
          </cell>
          <cell r="CN68">
            <v>3.6190476190476191</v>
          </cell>
          <cell r="CO68">
            <v>3.5242718446601944</v>
          </cell>
          <cell r="CP68">
            <v>3.7802197802197801</v>
          </cell>
          <cell r="CQ68">
            <v>3.2876712328767121</v>
          </cell>
          <cell r="CS68">
            <v>3.3892617449664431</v>
          </cell>
          <cell r="CT68">
            <v>3.2230769230769232</v>
          </cell>
          <cell r="CU68">
            <v>3.5846153846153848</v>
          </cell>
          <cell r="CV68">
            <v>3.6486486486486487</v>
          </cell>
          <cell r="CX68">
            <v>3.9038461538461537</v>
          </cell>
          <cell r="CY68">
            <v>3.74</v>
          </cell>
          <cell r="CZ68">
            <v>3.7936507936507935</v>
          </cell>
          <cell r="DA68">
            <v>3.9166666666666665</v>
          </cell>
          <cell r="DC68">
            <v>3.6274509803921569</v>
          </cell>
          <cell r="DD68">
            <v>3.3235294117647061</v>
          </cell>
          <cell r="DE68">
            <v>3.7285714285714286</v>
          </cell>
          <cell r="DF68">
            <v>3.4655172413793105</v>
          </cell>
          <cell r="DH68">
            <v>3.7260273972602738</v>
          </cell>
          <cell r="DI68">
            <v>3.8571428571428572</v>
          </cell>
          <cell r="DJ68">
            <v>3.8769230769230769</v>
          </cell>
          <cell r="DK68">
            <v>3.8271604938271606</v>
          </cell>
          <cell r="DM68">
            <v>3.4347826086956523</v>
          </cell>
          <cell r="DN68">
            <v>3.5151515151515151</v>
          </cell>
          <cell r="DO68">
            <v>3.6428571428571428</v>
          </cell>
          <cell r="DP68">
            <v>3.5666666666666669</v>
          </cell>
          <cell r="DR68">
            <v>3.7692307692307692</v>
          </cell>
          <cell r="DS68">
            <v>3.5517241379310347</v>
          </cell>
          <cell r="DT68">
            <v>3.6666666666666665</v>
          </cell>
          <cell r="DU68">
            <v>3.5</v>
          </cell>
          <cell r="DW68">
            <v>3.8</v>
          </cell>
          <cell r="DX68">
            <v>3.3125</v>
          </cell>
          <cell r="DY68">
            <v>3.5185185185185186</v>
          </cell>
          <cell r="DZ68">
            <v>3.6153846153846154</v>
          </cell>
          <cell r="EB68">
            <v>3.7521367521367521</v>
          </cell>
          <cell r="EC68">
            <v>3.5826086956521741</v>
          </cell>
          <cell r="ED68">
            <v>3.7477477477477477</v>
          </cell>
          <cell r="EE68">
            <v>3.8611111111111112</v>
          </cell>
          <cell r="EG68">
            <v>3.6190476190476191</v>
          </cell>
          <cell r="EH68">
            <v>3.5263157894736841</v>
          </cell>
          <cell r="EI68">
            <v>3.84375</v>
          </cell>
          <cell r="EJ68">
            <v>3.5675675675675675</v>
          </cell>
          <cell r="EL68">
            <v>3.3777777777777778</v>
          </cell>
          <cell r="EM68">
            <v>3.5434782608695654</v>
          </cell>
          <cell r="EN68">
            <v>3.4761904761904763</v>
          </cell>
          <cell r="EO68">
            <v>3.6666666666666665</v>
          </cell>
          <cell r="ER68">
            <v>3.5865384615384617</v>
          </cell>
          <cell r="ES68">
            <v>3.7572815533980584</v>
          </cell>
          <cell r="ET68">
            <v>3.8674698795180724</v>
          </cell>
          <cell r="EV68">
            <v>3.9249999999999998</v>
          </cell>
          <cell r="EX68">
            <v>3.8947368421052633</v>
          </cell>
          <cell r="EY68">
            <v>4</v>
          </cell>
          <cell r="FA68">
            <v>3.625</v>
          </cell>
          <cell r="FB68">
            <v>3.5925925925925926</v>
          </cell>
          <cell r="FC68">
            <v>3.9411764705882355</v>
          </cell>
          <cell r="FD68">
            <v>3.85</v>
          </cell>
          <cell r="FF68">
            <v>3.4488188976377954</v>
          </cell>
          <cell r="FG68">
            <v>3.6275862068965519</v>
          </cell>
          <cell r="FH68">
            <v>3.5777777777777779</v>
          </cell>
          <cell r="FI68">
            <v>3.7543859649122808</v>
          </cell>
          <cell r="FK68">
            <v>3.6481481481481484</v>
          </cell>
          <cell r="FL68">
            <v>3.6981132075471699</v>
          </cell>
          <cell r="FM68">
            <v>3.795918367346939</v>
          </cell>
          <cell r="FN68">
            <v>3.6530612244897958</v>
          </cell>
          <cell r="FR68">
            <v>3.7250000000000001</v>
          </cell>
          <cell r="FS68">
            <v>3.6896551724137931</v>
          </cell>
          <cell r="FU68">
            <v>3.5957446808510638</v>
          </cell>
          <cell r="FV68">
            <v>3.4461538461538463</v>
          </cell>
          <cell r="FW68">
            <v>3.467741935483871</v>
          </cell>
          <cell r="FX68">
            <v>3.5663716814159292</v>
          </cell>
          <cell r="FZ68">
            <v>3.9249999999999998</v>
          </cell>
          <cell r="GA68">
            <v>3.5666666666666669</v>
          </cell>
          <cell r="GB68">
            <v>3.6206896551724137</v>
          </cell>
          <cell r="GC68">
            <v>3.9</v>
          </cell>
          <cell r="GG68">
            <v>3.25</v>
          </cell>
          <cell r="GH68">
            <v>3.8888888888888888</v>
          </cell>
          <cell r="GJ68">
            <v>3.4395604395604398</v>
          </cell>
          <cell r="GK68">
            <v>3.3529411764705883</v>
          </cell>
          <cell r="GL68">
            <v>3.5</v>
          </cell>
          <cell r="GM68">
            <v>3.7142857142857144</v>
          </cell>
          <cell r="GO68">
            <v>3.7476635514018692</v>
          </cell>
          <cell r="GP68">
            <v>3.6785714285714284</v>
          </cell>
          <cell r="GQ68">
            <v>3.3796296296296298</v>
          </cell>
          <cell r="GR68">
            <v>3.5747126436781609</v>
          </cell>
          <cell r="GT68">
            <v>3.2658227848101267</v>
          </cell>
          <cell r="GU68">
            <v>3.7012987012987013</v>
          </cell>
          <cell r="GV68">
            <v>3.75</v>
          </cell>
          <cell r="GW68">
            <v>3.625</v>
          </cell>
          <cell r="GY68">
            <v>3.8666666666666667</v>
          </cell>
          <cell r="GZ68">
            <v>3.7173913043478262</v>
          </cell>
          <cell r="HA68">
            <v>3.64</v>
          </cell>
          <cell r="HB68">
            <v>3.56</v>
          </cell>
          <cell r="HD68">
            <v>3.5540540540540539</v>
          </cell>
          <cell r="HE68">
            <v>3.3684210526315788</v>
          </cell>
          <cell r="HF68">
            <v>3.3780487804878048</v>
          </cell>
          <cell r="HG68">
            <v>3.5161290322580645</v>
          </cell>
          <cell r="HI68">
            <v>3.7126436781609193</v>
          </cell>
          <cell r="HJ68">
            <v>3.6231884057971016</v>
          </cell>
          <cell r="HK68">
            <v>3.5208333333333335</v>
          </cell>
          <cell r="HL68">
            <v>3.7692307692307692</v>
          </cell>
          <cell r="HN68">
            <v>3.7252747252747254</v>
          </cell>
          <cell r="HO68">
            <v>3.4623655913978495</v>
          </cell>
          <cell r="HP68">
            <v>3.6341463414634148</v>
          </cell>
          <cell r="HQ68">
            <v>3.7012987012987013</v>
          </cell>
          <cell r="HS68">
            <v>3.5</v>
          </cell>
          <cell r="HT68">
            <v>3.4358974358974357</v>
          </cell>
          <cell r="HU68">
            <v>3.5142857142857142</v>
          </cell>
          <cell r="HV68">
            <v>2.9189189189189189</v>
          </cell>
          <cell r="HX68">
            <v>3.6185704742818969</v>
          </cell>
          <cell r="HY68">
            <v>3.502787799278452</v>
          </cell>
          <cell r="HZ68">
            <v>3.579362235757793</v>
          </cell>
          <cell r="IA68">
            <v>3.6469708302169037</v>
          </cell>
        </row>
        <row r="69">
          <cell r="A69" t="str">
            <v>d2</v>
          </cell>
          <cell r="B69">
            <v>3.3627450980392157</v>
          </cell>
          <cell r="C69">
            <v>2.152173913043478</v>
          </cell>
          <cell r="D69">
            <v>3.418181818181818</v>
          </cell>
          <cell r="E69">
            <v>3.7692307692307692</v>
          </cell>
          <cell r="L69">
            <v>3.8666666666666667</v>
          </cell>
          <cell r="M69">
            <v>3.9375</v>
          </cell>
          <cell r="N69">
            <v>3.7380952380952381</v>
          </cell>
          <cell r="O69">
            <v>3.7894736842105261</v>
          </cell>
          <cell r="Q69">
            <v>3.7954545454545454</v>
          </cell>
          <cell r="R69">
            <v>3.8444444444444446</v>
          </cell>
          <cell r="S69">
            <v>3.5116279069767442</v>
          </cell>
          <cell r="T69">
            <v>3.7173913043478262</v>
          </cell>
          <cell r="V69">
            <v>3.3870967741935485</v>
          </cell>
          <cell r="W69">
            <v>3.507042253521127</v>
          </cell>
          <cell r="X69">
            <v>3.6538461538461537</v>
          </cell>
          <cell r="Y69">
            <v>3.4772727272727271</v>
          </cell>
          <cell r="AA69">
            <v>3.6666666666666665</v>
          </cell>
          <cell r="AB69">
            <v>3.457943925233645</v>
          </cell>
          <cell r="AC69">
            <v>3.118279569892473</v>
          </cell>
          <cell r="AD69">
            <v>3.7113402061855671</v>
          </cell>
          <cell r="AF69">
            <v>3.7073170731707319</v>
          </cell>
          <cell r="AG69">
            <v>3.7</v>
          </cell>
          <cell r="AH69">
            <v>3.7297297297297298</v>
          </cell>
          <cell r="AI69">
            <v>3.4545454545454546</v>
          </cell>
          <cell r="AK69">
            <v>3.6551724137931036</v>
          </cell>
          <cell r="AL69">
            <v>3.7058823529411766</v>
          </cell>
          <cell r="AM69">
            <v>3.765625</v>
          </cell>
          <cell r="AN69">
            <v>3.5526315789473686</v>
          </cell>
          <cell r="AP69">
            <v>3.596774193548387</v>
          </cell>
          <cell r="AQ69">
            <v>3.5949367088607596</v>
          </cell>
          <cell r="AR69">
            <v>3.5061728395061729</v>
          </cell>
          <cell r="AS69">
            <v>3.5569620253164556</v>
          </cell>
          <cell r="AU69">
            <v>4</v>
          </cell>
          <cell r="AV69">
            <v>4</v>
          </cell>
          <cell r="AW69">
            <v>4</v>
          </cell>
          <cell r="AX69">
            <v>3.9411764705882355</v>
          </cell>
          <cell r="AZ69">
            <v>3.5185185185185186</v>
          </cell>
          <cell r="BA69">
            <v>3.46</v>
          </cell>
          <cell r="BB69">
            <v>3.6210526315789475</v>
          </cell>
          <cell r="BC69">
            <v>3.6301369863013697</v>
          </cell>
          <cell r="BE69">
            <v>3.5886524822695036</v>
          </cell>
          <cell r="BF69">
            <v>3.5894039735099339</v>
          </cell>
          <cell r="BG69">
            <v>3.5416666666666665</v>
          </cell>
          <cell r="BH69">
            <v>3.605839416058394</v>
          </cell>
          <cell r="BJ69">
            <v>3.8947368421052633</v>
          </cell>
          <cell r="BK69">
            <v>3.6</v>
          </cell>
          <cell r="BL69">
            <v>3.784313725490196</v>
          </cell>
          <cell r="BM69">
            <v>3.6382978723404253</v>
          </cell>
          <cell r="BO69">
            <v>3.8241758241758244</v>
          </cell>
          <cell r="BP69">
            <v>3.2696629213483148</v>
          </cell>
          <cell r="BQ69">
            <v>3.1149425287356323</v>
          </cell>
          <cell r="BR69">
            <v>3.4874999999999998</v>
          </cell>
          <cell r="BT69">
            <v>3.5789473684210527</v>
          </cell>
          <cell r="BY69">
            <v>3.6392405063291138</v>
          </cell>
          <cell r="BZ69">
            <v>3.7172413793103449</v>
          </cell>
          <cell r="CA69">
            <v>3.4224137931034484</v>
          </cell>
          <cell r="CB69">
            <v>3.6909090909090909</v>
          </cell>
          <cell r="CD69">
            <v>3.7980769230769229</v>
          </cell>
          <cell r="CE69">
            <v>3.71</v>
          </cell>
          <cell r="CF69">
            <v>3.638095238095238</v>
          </cell>
          <cell r="CG69">
            <v>3.6086956521739131</v>
          </cell>
          <cell r="CI69">
            <v>3.3888888888888888</v>
          </cell>
          <cell r="CJ69">
            <v>3.2982456140350878</v>
          </cell>
          <cell r="CK69">
            <v>2.5531914893617023</v>
          </cell>
          <cell r="CL69">
            <v>3.44</v>
          </cell>
          <cell r="CN69">
            <v>3.8076923076923075</v>
          </cell>
          <cell r="CO69">
            <v>3.6952380952380954</v>
          </cell>
          <cell r="CP69">
            <v>3.817204301075269</v>
          </cell>
          <cell r="CQ69">
            <v>3.5342465753424657</v>
          </cell>
          <cell r="CS69">
            <v>3.5789473684210527</v>
          </cell>
          <cell r="CT69">
            <v>3.6029411764705883</v>
          </cell>
          <cell r="CU69">
            <v>3.6</v>
          </cell>
          <cell r="CV69">
            <v>3.4054054054054053</v>
          </cell>
          <cell r="CX69">
            <v>3.8269230769230771</v>
          </cell>
          <cell r="CY69">
            <v>3.84</v>
          </cell>
          <cell r="CZ69">
            <v>3.6984126984126986</v>
          </cell>
          <cell r="DA69">
            <v>3.9</v>
          </cell>
          <cell r="DC69">
            <v>3.58</v>
          </cell>
          <cell r="DD69">
            <v>3.4545454545454546</v>
          </cell>
          <cell r="DE69">
            <v>3.6986301369863015</v>
          </cell>
          <cell r="DF69">
            <v>3.3859649122807016</v>
          </cell>
          <cell r="DH69">
            <v>3.647887323943662</v>
          </cell>
          <cell r="DI69">
            <v>3.8026315789473686</v>
          </cell>
          <cell r="DJ69">
            <v>2.671875</v>
          </cell>
          <cell r="DK69">
            <v>3.7439024390243905</v>
          </cell>
          <cell r="DM69">
            <v>3.3088235294117645</v>
          </cell>
          <cell r="DN69">
            <v>3.3235294117647061</v>
          </cell>
          <cell r="DO69">
            <v>3.6428571428571428</v>
          </cell>
          <cell r="DP69">
            <v>3.5172413793103448</v>
          </cell>
          <cell r="DR69">
            <v>3.7307692307692308</v>
          </cell>
          <cell r="DS69">
            <v>3.6896551724137931</v>
          </cell>
          <cell r="DT69">
            <v>3.5714285714285716</v>
          </cell>
          <cell r="DU69">
            <v>3.393939393939394</v>
          </cell>
          <cell r="DW69">
            <v>3.8846153846153846</v>
          </cell>
          <cell r="DX69">
            <v>3.625</v>
          </cell>
          <cell r="DY69">
            <v>3.7857142857142856</v>
          </cell>
          <cell r="DZ69">
            <v>3.52</v>
          </cell>
          <cell r="EB69">
            <v>3.2155172413793105</v>
          </cell>
          <cell r="EC69">
            <v>2.9478260869565216</v>
          </cell>
          <cell r="ED69">
            <v>3.4188034188034186</v>
          </cell>
          <cell r="EE69">
            <v>3.6698113207547172</v>
          </cell>
          <cell r="EG69">
            <v>3.5853658536585367</v>
          </cell>
          <cell r="EH69">
            <v>3.6578947368421053</v>
          </cell>
          <cell r="EI69">
            <v>3.8125</v>
          </cell>
          <cell r="EJ69">
            <v>3.6216216216216215</v>
          </cell>
          <cell r="EL69">
            <v>3.2619047619047619</v>
          </cell>
          <cell r="EM69">
            <v>3.5319148936170213</v>
          </cell>
          <cell r="EN69">
            <v>3.7804878048780486</v>
          </cell>
          <cell r="EO69">
            <v>3.8723404255319149</v>
          </cell>
          <cell r="ER69">
            <v>3.6727272727272728</v>
          </cell>
          <cell r="ES69">
            <v>3.6530612244897958</v>
          </cell>
          <cell r="ET69">
            <v>3.3012048192771086</v>
          </cell>
          <cell r="EV69">
            <v>3.95</v>
          </cell>
          <cell r="EX69">
            <v>3.7692307692307692</v>
          </cell>
          <cell r="EY69">
            <v>3.625</v>
          </cell>
          <cell r="FA69">
            <v>3.7916666666666665</v>
          </cell>
          <cell r="FB69">
            <v>3.8461538461538463</v>
          </cell>
          <cell r="FC69">
            <v>3.9375</v>
          </cell>
          <cell r="FD69">
            <v>3.75</v>
          </cell>
          <cell r="FF69">
            <v>3.5669291338582676</v>
          </cell>
          <cell r="FG69">
            <v>3.7054794520547945</v>
          </cell>
          <cell r="FH69">
            <v>3.5839416058394162</v>
          </cell>
          <cell r="FI69">
            <v>3.6218487394957983</v>
          </cell>
          <cell r="FK69">
            <v>3.4727272727272727</v>
          </cell>
          <cell r="FL69">
            <v>3.7358490566037736</v>
          </cell>
          <cell r="FM69">
            <v>3.6346153846153846</v>
          </cell>
          <cell r="FN69">
            <v>3.4791666666666665</v>
          </cell>
          <cell r="FR69">
            <v>3.7012987012987013</v>
          </cell>
          <cell r="FS69">
            <v>3.552941176470588</v>
          </cell>
          <cell r="FU69">
            <v>3.6494845360824741</v>
          </cell>
          <cell r="FV69">
            <v>3.5151515151515151</v>
          </cell>
          <cell r="FW69">
            <v>3.3524590163934427</v>
          </cell>
          <cell r="FX69">
            <v>3.4545454545454546</v>
          </cell>
          <cell r="FZ69">
            <v>3.85</v>
          </cell>
          <cell r="GA69">
            <v>3.5333333333333332</v>
          </cell>
          <cell r="GB69">
            <v>3.6071428571428572</v>
          </cell>
          <cell r="GC69">
            <v>3.9333333333333331</v>
          </cell>
          <cell r="GG69">
            <v>3.5</v>
          </cell>
          <cell r="GH69">
            <v>3.6666666666666665</v>
          </cell>
          <cell r="GJ69">
            <v>3.4408602150537635</v>
          </cell>
          <cell r="GK69">
            <v>3.2190476190476192</v>
          </cell>
          <cell r="GL69">
            <v>3.5268817204301075</v>
          </cell>
          <cell r="GM69">
            <v>3.6623376623376624</v>
          </cell>
          <cell r="GO69">
            <v>3.7830188679245285</v>
          </cell>
          <cell r="GP69">
            <v>3.2192982456140351</v>
          </cell>
          <cell r="GQ69">
            <v>3.2363636363636363</v>
          </cell>
          <cell r="GR69">
            <v>3.6629213483146068</v>
          </cell>
          <cell r="GT69">
            <v>3.5</v>
          </cell>
          <cell r="GU69">
            <v>3.6233766233766236</v>
          </cell>
          <cell r="GV69">
            <v>3.5714285714285716</v>
          </cell>
          <cell r="GW69">
            <v>3.5625</v>
          </cell>
          <cell r="GY69">
            <v>3.8222222222222224</v>
          </cell>
          <cell r="GZ69">
            <v>3.5652173913043477</v>
          </cell>
          <cell r="HA69">
            <v>3.6296296296296298</v>
          </cell>
          <cell r="HB69">
            <v>3.7931034482758621</v>
          </cell>
          <cell r="HD69">
            <v>3.72</v>
          </cell>
          <cell r="HE69">
            <v>3.6794871794871793</v>
          </cell>
          <cell r="HF69">
            <v>3.5662650602409638</v>
          </cell>
          <cell r="HG69">
            <v>3.6</v>
          </cell>
          <cell r="HI69">
            <v>3.6477272727272729</v>
          </cell>
          <cell r="HJ69">
            <v>3.1470588235294117</v>
          </cell>
          <cell r="HK69">
            <v>3.56</v>
          </cell>
          <cell r="HL69">
            <v>3.6206896551724137</v>
          </cell>
          <cell r="HN69">
            <v>3.5333333333333332</v>
          </cell>
          <cell r="HO69">
            <v>3.2688172043010755</v>
          </cell>
          <cell r="HP69">
            <v>3.4523809523809526</v>
          </cell>
          <cell r="HQ69">
            <v>3.5256410256410255</v>
          </cell>
          <cell r="HS69">
            <v>3.7777777777777777</v>
          </cell>
          <cell r="HT69">
            <v>3.7179487179487181</v>
          </cell>
          <cell r="HU69">
            <v>3.6470588235294117</v>
          </cell>
          <cell r="HV69">
            <v>3.4390243902439024</v>
          </cell>
          <cell r="HX69">
            <v>3.6158455392809588</v>
          </cell>
          <cell r="HY69">
            <v>3.5157416423239209</v>
          </cell>
          <cell r="HZ69">
            <v>3.515923566878981</v>
          </cell>
          <cell r="IA69">
            <v>3.5926748057713653</v>
          </cell>
        </row>
        <row r="70">
          <cell r="A70" t="str">
            <v>d3</v>
          </cell>
          <cell r="B70">
            <v>3.4705882352941178</v>
          </cell>
          <cell r="C70">
            <v>2.9347826086956523</v>
          </cell>
          <cell r="D70">
            <v>3.1372549019607843</v>
          </cell>
          <cell r="E70">
            <v>3.14</v>
          </cell>
          <cell r="L70">
            <v>3.9</v>
          </cell>
          <cell r="M70">
            <v>3.75</v>
          </cell>
          <cell r="N70">
            <v>3.6341463414634148</v>
          </cell>
          <cell r="O70">
            <v>3.5675675675675675</v>
          </cell>
          <cell r="Q70">
            <v>3.3095238095238093</v>
          </cell>
          <cell r="R70">
            <v>3.3023255813953489</v>
          </cell>
          <cell r="S70">
            <v>3.0930232558139537</v>
          </cell>
          <cell r="T70">
            <v>3.8444444444444446</v>
          </cell>
          <cell r="V70">
            <v>3.015625</v>
          </cell>
          <cell r="W70">
            <v>3.1388888888888888</v>
          </cell>
          <cell r="X70">
            <v>3.25</v>
          </cell>
          <cell r="Y70">
            <v>2.9347826086956523</v>
          </cell>
          <cell r="AA70">
            <v>3.236842105263158</v>
          </cell>
          <cell r="AB70">
            <v>3.0366972477064218</v>
          </cell>
          <cell r="AC70">
            <v>3.1276595744680851</v>
          </cell>
          <cell r="AD70">
            <v>3.3366336633663365</v>
          </cell>
          <cell r="AF70">
            <v>3.6341463414634148</v>
          </cell>
          <cell r="AG70">
            <v>3.7</v>
          </cell>
          <cell r="AH70">
            <v>3.2749999999999999</v>
          </cell>
          <cell r="AI70">
            <v>2.903225806451613</v>
          </cell>
          <cell r="AK70">
            <v>3.4</v>
          </cell>
          <cell r="AL70">
            <v>3.7014925373134329</v>
          </cell>
          <cell r="AM70">
            <v>3.4307692307692306</v>
          </cell>
          <cell r="AN70">
            <v>3.16</v>
          </cell>
          <cell r="AP70">
            <v>3.3870967741935485</v>
          </cell>
          <cell r="AQ70">
            <v>3.3614457831325302</v>
          </cell>
          <cell r="AR70">
            <v>3.6666666666666665</v>
          </cell>
          <cell r="AS70">
            <v>3.5897435897435899</v>
          </cell>
          <cell r="AU70">
            <v>4</v>
          </cell>
          <cell r="AV70">
            <v>4</v>
          </cell>
          <cell r="AW70">
            <v>3.8421052631578947</v>
          </cell>
          <cell r="AX70">
            <v>3.9411764705882355</v>
          </cell>
          <cell r="AZ70">
            <v>2.97196261682243</v>
          </cell>
          <cell r="BA70">
            <v>2.7653061224489797</v>
          </cell>
          <cell r="BB70">
            <v>3.3440860215053765</v>
          </cell>
          <cell r="BC70">
            <v>3.3888888888888888</v>
          </cell>
          <cell r="BE70">
            <v>3.0289855072463769</v>
          </cell>
          <cell r="BF70">
            <v>2.9183673469387754</v>
          </cell>
          <cell r="BG70">
            <v>3.3611111111111112</v>
          </cell>
          <cell r="BH70">
            <v>3.1532846715328469</v>
          </cell>
          <cell r="BJ70">
            <v>3.7142857142857144</v>
          </cell>
          <cell r="BK70">
            <v>3.358490566037736</v>
          </cell>
          <cell r="BL70">
            <v>3.6</v>
          </cell>
          <cell r="BM70">
            <v>3.2340425531914891</v>
          </cell>
          <cell r="BO70">
            <v>2.9555555555555557</v>
          </cell>
          <cell r="BP70">
            <v>2.696629213483146</v>
          </cell>
          <cell r="BQ70">
            <v>2.6629213483146068</v>
          </cell>
          <cell r="BR70">
            <v>2.8933333333333335</v>
          </cell>
          <cell r="BT70">
            <v>3.6486486486486487</v>
          </cell>
          <cell r="BY70">
            <v>3.3846153846153846</v>
          </cell>
          <cell r="BZ70">
            <v>3.2167832167832167</v>
          </cell>
          <cell r="CA70">
            <v>3.2941176470588234</v>
          </cell>
          <cell r="CB70">
            <v>3.4324324324324325</v>
          </cell>
          <cell r="CD70">
            <v>3.4951456310679609</v>
          </cell>
          <cell r="CE70">
            <v>3.34375</v>
          </cell>
          <cell r="CF70">
            <v>3.425925925925926</v>
          </cell>
          <cell r="CG70">
            <v>3.3660714285714284</v>
          </cell>
          <cell r="CI70">
            <v>3.0943396226415096</v>
          </cell>
          <cell r="CJ70">
            <v>2.7962962962962963</v>
          </cell>
          <cell r="CK70">
            <v>3.3125</v>
          </cell>
          <cell r="CL70">
            <v>3.4791666666666665</v>
          </cell>
          <cell r="CN70">
            <v>3.1981132075471699</v>
          </cell>
          <cell r="CO70">
            <v>2.970873786407767</v>
          </cell>
          <cell r="CP70">
            <v>3.0561797752808988</v>
          </cell>
          <cell r="CQ70">
            <v>2.6666666666666665</v>
          </cell>
          <cell r="CS70">
            <v>3.2026143790849675</v>
          </cell>
          <cell r="CT70">
            <v>3.2325581395348837</v>
          </cell>
          <cell r="CU70">
            <v>3.2575757575757578</v>
          </cell>
          <cell r="CV70">
            <v>3.2054794520547945</v>
          </cell>
          <cell r="CX70">
            <v>3.7307692307692308</v>
          </cell>
          <cell r="CY70">
            <v>3.54</v>
          </cell>
          <cell r="CZ70">
            <v>3.4126984126984126</v>
          </cell>
          <cell r="DA70">
            <v>3.7</v>
          </cell>
          <cell r="DC70">
            <v>3.58</v>
          </cell>
          <cell r="DD70">
            <v>3.1805555555555554</v>
          </cell>
          <cell r="DE70">
            <v>3.547945205479452</v>
          </cell>
          <cell r="DF70">
            <v>3.2363636363636363</v>
          </cell>
          <cell r="DH70">
            <v>3.4383561643835616</v>
          </cell>
          <cell r="DI70">
            <v>3.4933333333333332</v>
          </cell>
          <cell r="DJ70">
            <v>3.3076923076923075</v>
          </cell>
          <cell r="DK70">
            <v>3.5421686746987953</v>
          </cell>
          <cell r="DM70">
            <v>3.2608695652173911</v>
          </cell>
          <cell r="DN70">
            <v>3.2615384615384615</v>
          </cell>
          <cell r="DO70">
            <v>3.1875</v>
          </cell>
          <cell r="DP70">
            <v>3.0769230769230771</v>
          </cell>
          <cell r="DR70">
            <v>3.8076923076923075</v>
          </cell>
          <cell r="DS70">
            <v>3.7142857142857144</v>
          </cell>
          <cell r="DT70">
            <v>3.2045454545454546</v>
          </cell>
          <cell r="DU70">
            <v>3.5757575757575757</v>
          </cell>
          <cell r="DW70">
            <v>3.3461538461538463</v>
          </cell>
          <cell r="DX70">
            <v>2.8125</v>
          </cell>
          <cell r="DY70">
            <v>3.1851851851851851</v>
          </cell>
          <cell r="DZ70">
            <v>3.08</v>
          </cell>
          <cell r="EB70">
            <v>3.5913043478260871</v>
          </cell>
          <cell r="EC70">
            <v>3.4247787610619471</v>
          </cell>
          <cell r="ED70">
            <v>3.2820512820512819</v>
          </cell>
          <cell r="EE70">
            <v>3.5514018691588785</v>
          </cell>
          <cell r="EG70">
            <v>3.2682926829268291</v>
          </cell>
          <cell r="EH70">
            <v>3.2058823529411766</v>
          </cell>
          <cell r="EI70">
            <v>3.15625</v>
          </cell>
          <cell r="EJ70">
            <v>3.3783783783783785</v>
          </cell>
          <cell r="EL70">
            <v>2.5681818181818183</v>
          </cell>
          <cell r="EM70">
            <v>2.5957446808510638</v>
          </cell>
          <cell r="EN70">
            <v>3.1666666666666665</v>
          </cell>
          <cell r="EO70">
            <v>2.7608695652173911</v>
          </cell>
          <cell r="ER70">
            <v>3.1650485436893203</v>
          </cell>
          <cell r="ES70">
            <v>3.3191489361702127</v>
          </cell>
          <cell r="ET70">
            <v>3.3</v>
          </cell>
          <cell r="EV70">
            <v>3.7179487179487181</v>
          </cell>
          <cell r="EX70">
            <v>3.7894736842105261</v>
          </cell>
          <cell r="EY70">
            <v>3.875</v>
          </cell>
          <cell r="FA70">
            <v>3.6666666666666665</v>
          </cell>
          <cell r="FB70">
            <v>3.5555555555555554</v>
          </cell>
          <cell r="FC70">
            <v>3.2666666666666666</v>
          </cell>
          <cell r="FD70">
            <v>3</v>
          </cell>
          <cell r="FF70">
            <v>3.1825396825396823</v>
          </cell>
          <cell r="FG70">
            <v>3.1216216216216215</v>
          </cell>
          <cell r="FH70">
            <v>3.3731343283582089</v>
          </cell>
          <cell r="FI70">
            <v>3.2894736842105261</v>
          </cell>
          <cell r="FK70">
            <v>3.581818181818182</v>
          </cell>
          <cell r="FL70">
            <v>3.5370370370370372</v>
          </cell>
          <cell r="FM70">
            <v>3.5</v>
          </cell>
          <cell r="FN70">
            <v>3.5319148936170213</v>
          </cell>
          <cell r="FR70">
            <v>3.1794871794871793</v>
          </cell>
          <cell r="FS70">
            <v>3.2325581395348837</v>
          </cell>
          <cell r="FU70">
            <v>3.1894736842105265</v>
          </cell>
          <cell r="FV70">
            <v>2.523076923076923</v>
          </cell>
          <cell r="FW70">
            <v>2.992</v>
          </cell>
          <cell r="FX70">
            <v>3.0900900900900901</v>
          </cell>
          <cell r="FZ70">
            <v>3.6</v>
          </cell>
          <cell r="GA70">
            <v>3.3703703703703702</v>
          </cell>
          <cell r="GB70">
            <v>3.1724137931034484</v>
          </cell>
          <cell r="GC70">
            <v>3.6333333333333333</v>
          </cell>
          <cell r="GG70">
            <v>3.25</v>
          </cell>
          <cell r="GH70">
            <v>3.5555555555555554</v>
          </cell>
          <cell r="GJ70">
            <v>3.2417582417582418</v>
          </cell>
          <cell r="GK70">
            <v>3.1619047619047618</v>
          </cell>
          <cell r="GL70">
            <v>3.0319148936170213</v>
          </cell>
          <cell r="GM70">
            <v>3.2236842105263159</v>
          </cell>
          <cell r="GO70">
            <v>3.342857142857143</v>
          </cell>
          <cell r="GP70">
            <v>3.2654867256637168</v>
          </cell>
          <cell r="GQ70">
            <v>2.9026548672566372</v>
          </cell>
          <cell r="GR70">
            <v>2.849462365591398</v>
          </cell>
          <cell r="GT70">
            <v>3.1139240506329116</v>
          </cell>
          <cell r="GU70">
            <v>3.2987012987012987</v>
          </cell>
          <cell r="GV70">
            <v>3.5</v>
          </cell>
          <cell r="GW70">
            <v>3.125</v>
          </cell>
          <cell r="GY70">
            <v>3.3333333333333335</v>
          </cell>
          <cell r="GZ70">
            <v>3.0444444444444443</v>
          </cell>
          <cell r="HA70">
            <v>3</v>
          </cell>
          <cell r="HB70">
            <v>2.9333333333333331</v>
          </cell>
          <cell r="HD70">
            <v>3.3243243243243241</v>
          </cell>
          <cell r="HE70">
            <v>3.1710526315789473</v>
          </cell>
          <cell r="HF70">
            <v>3.2345679012345681</v>
          </cell>
          <cell r="HG70">
            <v>3.0163934426229506</v>
          </cell>
          <cell r="HI70">
            <v>3.6162790697674421</v>
          </cell>
          <cell r="HJ70">
            <v>3.6176470588235294</v>
          </cell>
          <cell r="HK70">
            <v>3.58</v>
          </cell>
          <cell r="HL70">
            <v>3.7857142857142856</v>
          </cell>
          <cell r="HN70">
            <v>3.3186813186813189</v>
          </cell>
          <cell r="HO70">
            <v>3.4842105263157896</v>
          </cell>
          <cell r="HP70">
            <v>3.2441860465116279</v>
          </cell>
          <cell r="HQ70">
            <v>3.4155844155844157</v>
          </cell>
          <cell r="HS70">
            <v>2.9545454545454546</v>
          </cell>
          <cell r="HT70">
            <v>3.2250000000000001</v>
          </cell>
          <cell r="HU70">
            <v>3.2285714285714286</v>
          </cell>
          <cell r="HV70">
            <v>3.1463414634146343</v>
          </cell>
          <cell r="HX70">
            <v>3.3197460741730707</v>
          </cell>
          <cell r="HY70">
            <v>3.1819376026272579</v>
          </cell>
          <cell r="HZ70">
            <v>3.2679138722202614</v>
          </cell>
          <cell r="IA70">
            <v>3.2668906308324002</v>
          </cell>
        </row>
        <row r="71">
          <cell r="A71" t="str">
            <v>d4</v>
          </cell>
          <cell r="B71">
            <v>3.393939393939394</v>
          </cell>
          <cell r="C71">
            <v>2.3636363636363638</v>
          </cell>
          <cell r="D71">
            <v>3.3454545454545452</v>
          </cell>
          <cell r="E71">
            <v>3.4423076923076925</v>
          </cell>
          <cell r="L71">
            <v>3.7</v>
          </cell>
          <cell r="M71">
            <v>3.5625</v>
          </cell>
          <cell r="N71">
            <v>3.5121951219512195</v>
          </cell>
          <cell r="O71">
            <v>3.0512820512820511</v>
          </cell>
          <cell r="Q71">
            <v>3.3953488372093021</v>
          </cell>
          <cell r="R71">
            <v>3.3409090909090908</v>
          </cell>
          <cell r="S71">
            <v>3.3409090909090908</v>
          </cell>
          <cell r="T71">
            <v>3.4</v>
          </cell>
          <cell r="V71">
            <v>3.1639344262295084</v>
          </cell>
          <cell r="W71">
            <v>3.4459459459459461</v>
          </cell>
          <cell r="X71">
            <v>3.4583333333333335</v>
          </cell>
          <cell r="Y71">
            <v>2.9791666666666665</v>
          </cell>
          <cell r="AA71">
            <v>3.3866666666666667</v>
          </cell>
          <cell r="AB71">
            <v>3.0480769230769229</v>
          </cell>
          <cell r="AC71">
            <v>3.411111111111111</v>
          </cell>
          <cell r="AD71">
            <v>3.5208333333333335</v>
          </cell>
          <cell r="AF71">
            <v>3.3250000000000002</v>
          </cell>
          <cell r="AG71">
            <v>3.3157894736842106</v>
          </cell>
          <cell r="AH71">
            <v>3.7837837837837838</v>
          </cell>
          <cell r="AI71">
            <v>3.53125</v>
          </cell>
          <cell r="AK71">
            <v>3.6</v>
          </cell>
          <cell r="AL71">
            <v>3.6212121212121211</v>
          </cell>
          <cell r="AM71">
            <v>3.3230769230769233</v>
          </cell>
          <cell r="AN71">
            <v>3.4266666666666667</v>
          </cell>
          <cell r="AP71">
            <v>3.5161290322580645</v>
          </cell>
          <cell r="AQ71">
            <v>3.3</v>
          </cell>
          <cell r="AR71">
            <v>3.5421686746987953</v>
          </cell>
          <cell r="AS71">
            <v>3.5063291139240507</v>
          </cell>
          <cell r="AU71">
            <v>4</v>
          </cell>
          <cell r="AV71">
            <v>4</v>
          </cell>
          <cell r="AW71">
            <v>4</v>
          </cell>
          <cell r="AX71">
            <v>4</v>
          </cell>
          <cell r="AZ71">
            <v>3.0277777777777777</v>
          </cell>
          <cell r="BA71">
            <v>2.7473684210526317</v>
          </cell>
          <cell r="BB71">
            <v>3.021505376344086</v>
          </cell>
          <cell r="BC71">
            <v>3.295774647887324</v>
          </cell>
          <cell r="BE71">
            <v>3.2411347517730498</v>
          </cell>
          <cell r="BF71">
            <v>3.0466666666666669</v>
          </cell>
          <cell r="BG71">
            <v>3.0719424460431655</v>
          </cell>
          <cell r="BH71">
            <v>3.3823529411764706</v>
          </cell>
          <cell r="BJ71">
            <v>3.75</v>
          </cell>
          <cell r="BK71">
            <v>3.3518518518518516</v>
          </cell>
          <cell r="BL71">
            <v>3.62</v>
          </cell>
          <cell r="BM71">
            <v>3.5957446808510638</v>
          </cell>
          <cell r="BO71">
            <v>3.7555555555555555</v>
          </cell>
          <cell r="BP71">
            <v>3.3483146067415732</v>
          </cell>
          <cell r="BQ71">
            <v>2.8505747126436782</v>
          </cell>
          <cell r="BR71">
            <v>3</v>
          </cell>
          <cell r="BT71">
            <v>3.6052631578947367</v>
          </cell>
          <cell r="BY71">
            <v>3.31055900621118</v>
          </cell>
          <cell r="BZ71">
            <v>3.3776223776223775</v>
          </cell>
          <cell r="CA71">
            <v>3.4655172413793105</v>
          </cell>
          <cell r="CB71">
            <v>3.1709401709401708</v>
          </cell>
          <cell r="CD71">
            <v>3.5247524752475248</v>
          </cell>
          <cell r="CE71">
            <v>3.3592233009708736</v>
          </cell>
          <cell r="CF71">
            <v>3.2056074766355138</v>
          </cell>
          <cell r="CG71">
            <v>3.2782608695652176</v>
          </cell>
          <cell r="CI71">
            <v>3.1568627450980391</v>
          </cell>
          <cell r="CJ71">
            <v>2.8771929824561404</v>
          </cell>
          <cell r="CK71">
            <v>3.1086956521739131</v>
          </cell>
          <cell r="CL71">
            <v>3</v>
          </cell>
          <cell r="CN71">
            <v>3.5523809523809522</v>
          </cell>
          <cell r="CO71">
            <v>2.970873786407767</v>
          </cell>
          <cell r="CP71">
            <v>3.3076923076923075</v>
          </cell>
          <cell r="CQ71">
            <v>2.7972972972972974</v>
          </cell>
          <cell r="CS71">
            <v>3.1655629139072849</v>
          </cell>
          <cell r="CT71">
            <v>3.4206349206349205</v>
          </cell>
          <cell r="CU71">
            <v>3.6268656716417911</v>
          </cell>
          <cell r="CV71">
            <v>3.5362318840579712</v>
          </cell>
          <cell r="CX71">
            <v>3.6730769230769229</v>
          </cell>
          <cell r="CY71">
            <v>3.84</v>
          </cell>
          <cell r="CZ71">
            <v>3.2857142857142856</v>
          </cell>
          <cell r="DA71">
            <v>3.7704918032786887</v>
          </cell>
          <cell r="DC71">
            <v>3.68</v>
          </cell>
          <cell r="DD71">
            <v>3.1014492753623188</v>
          </cell>
          <cell r="DE71">
            <v>3.3888888888888888</v>
          </cell>
          <cell r="DF71">
            <v>3.1272727272727274</v>
          </cell>
          <cell r="DH71">
            <v>3.5142857142857142</v>
          </cell>
          <cell r="DI71">
            <v>3.5205479452054793</v>
          </cell>
          <cell r="DJ71">
            <v>3.5</v>
          </cell>
          <cell r="DK71">
            <v>3.3164556962025316</v>
          </cell>
          <cell r="DM71">
            <v>2.9852941176470589</v>
          </cell>
          <cell r="DN71">
            <v>3.408450704225352</v>
          </cell>
          <cell r="DO71">
            <v>3.8666666666666667</v>
          </cell>
          <cell r="DP71">
            <v>3.5806451612903225</v>
          </cell>
          <cell r="DR71">
            <v>3.7692307692307692</v>
          </cell>
          <cell r="DS71">
            <v>3.5333333333333332</v>
          </cell>
          <cell r="DT71">
            <v>3.558139534883721</v>
          </cell>
          <cell r="DU71">
            <v>3.193548387096774</v>
          </cell>
          <cell r="DW71">
            <v>3.36</v>
          </cell>
          <cell r="DX71">
            <v>3.2647058823529411</v>
          </cell>
          <cell r="DY71">
            <v>3.75</v>
          </cell>
          <cell r="DZ71">
            <v>3.6538461538461537</v>
          </cell>
          <cell r="EB71">
            <v>3.641025641025641</v>
          </cell>
          <cell r="EC71">
            <v>3.3451327433628317</v>
          </cell>
          <cell r="ED71">
            <v>3.5948275862068964</v>
          </cell>
          <cell r="EE71">
            <v>3.657142857142857</v>
          </cell>
          <cell r="EG71">
            <v>3.3809523809523809</v>
          </cell>
          <cell r="EH71">
            <v>3.2972972972972974</v>
          </cell>
          <cell r="EI71">
            <v>3.53125</v>
          </cell>
          <cell r="EJ71">
            <v>3.2162162162162162</v>
          </cell>
          <cell r="EL71">
            <v>3.0652173913043477</v>
          </cell>
          <cell r="EM71">
            <v>2.9782608695652173</v>
          </cell>
          <cell r="EN71">
            <v>3.3333333333333335</v>
          </cell>
          <cell r="EO71">
            <v>3.5106382978723403</v>
          </cell>
          <cell r="ER71">
            <v>3.1714285714285713</v>
          </cell>
          <cell r="ES71">
            <v>3.2727272727272729</v>
          </cell>
          <cell r="ET71">
            <v>3.4197530864197532</v>
          </cell>
          <cell r="EV71">
            <v>3.8250000000000002</v>
          </cell>
          <cell r="EX71">
            <v>3.736842105263158</v>
          </cell>
          <cell r="EY71">
            <v>3.8125</v>
          </cell>
          <cell r="FA71">
            <v>3.5833333333333335</v>
          </cell>
          <cell r="FB71">
            <v>3.0769230769230771</v>
          </cell>
          <cell r="FC71">
            <v>3.1764705882352939</v>
          </cell>
          <cell r="FD71">
            <v>3.15</v>
          </cell>
          <cell r="FF71">
            <v>3.1825396825396823</v>
          </cell>
          <cell r="FG71">
            <v>3.2206896551724138</v>
          </cell>
          <cell r="FH71">
            <v>3.4452554744525545</v>
          </cell>
          <cell r="FI71">
            <v>3.3760683760683761</v>
          </cell>
          <cell r="FK71">
            <v>3.2407407407407409</v>
          </cell>
          <cell r="FL71">
            <v>3.5660377358490565</v>
          </cell>
          <cell r="FM71">
            <v>3.3265306122448979</v>
          </cell>
          <cell r="FN71">
            <v>3.2978723404255321</v>
          </cell>
          <cell r="FR71">
            <v>3.5657894736842106</v>
          </cell>
          <cell r="FS71">
            <v>3.6860465116279069</v>
          </cell>
          <cell r="FU71">
            <v>3.4536082474226806</v>
          </cell>
          <cell r="FV71">
            <v>2.9015151515151514</v>
          </cell>
          <cell r="FW71">
            <v>3.1472868217054262</v>
          </cell>
          <cell r="FX71">
            <v>3.3818181818181818</v>
          </cell>
          <cell r="FZ71">
            <v>3.65</v>
          </cell>
          <cell r="GA71">
            <v>2.8333333333333335</v>
          </cell>
          <cell r="GB71">
            <v>2.9615384615384617</v>
          </cell>
          <cell r="GC71">
            <v>3.4</v>
          </cell>
          <cell r="GG71">
            <v>3.75</v>
          </cell>
          <cell r="GH71">
            <v>3.6666666666666665</v>
          </cell>
          <cell r="GJ71">
            <v>3.2340425531914891</v>
          </cell>
          <cell r="GK71">
            <v>3.2095238095238097</v>
          </cell>
          <cell r="GL71">
            <v>3</v>
          </cell>
          <cell r="GM71">
            <v>3.3506493506493507</v>
          </cell>
          <cell r="GO71">
            <v>3.4230769230769229</v>
          </cell>
          <cell r="GP71">
            <v>3.4561403508771931</v>
          </cell>
          <cell r="GQ71">
            <v>3.3909090909090911</v>
          </cell>
          <cell r="GR71">
            <v>3.2580645161290325</v>
          </cell>
          <cell r="GT71">
            <v>3</v>
          </cell>
          <cell r="GU71">
            <v>3.28</v>
          </cell>
          <cell r="GV71">
            <v>3.5</v>
          </cell>
          <cell r="GW71">
            <v>3.3541666666666665</v>
          </cell>
          <cell r="GY71">
            <v>3.3181818181818183</v>
          </cell>
          <cell r="GZ71">
            <v>2.8666666666666667</v>
          </cell>
          <cell r="HA71">
            <v>3</v>
          </cell>
          <cell r="HB71">
            <v>3.103448275862069</v>
          </cell>
          <cell r="HD71">
            <v>3.5405405405405403</v>
          </cell>
          <cell r="HE71">
            <v>2.5714285714285716</v>
          </cell>
          <cell r="HF71">
            <v>3.3333333333333335</v>
          </cell>
          <cell r="HG71">
            <v>3.28125</v>
          </cell>
          <cell r="HI71">
            <v>3.475609756097561</v>
          </cell>
          <cell r="HJ71">
            <v>3.2028985507246377</v>
          </cell>
          <cell r="HK71">
            <v>3</v>
          </cell>
          <cell r="HL71">
            <v>3.7407407407407409</v>
          </cell>
          <cell r="HN71">
            <v>3.2747252747252746</v>
          </cell>
          <cell r="HO71">
            <v>3.1808510638297873</v>
          </cell>
          <cell r="HP71">
            <v>3.3058823529411763</v>
          </cell>
          <cell r="HQ71">
            <v>3.3717948717948718</v>
          </cell>
          <cell r="HS71">
            <v>3.4186046511627906</v>
          </cell>
          <cell r="HT71">
            <v>3.35</v>
          </cell>
          <cell r="HU71">
            <v>3.2571428571428571</v>
          </cell>
          <cell r="HV71">
            <v>3.2894736842105261</v>
          </cell>
          <cell r="HX71">
            <v>3.3892797319932999</v>
          </cell>
          <cell r="HY71">
            <v>3.2152686762778506</v>
          </cell>
          <cell r="HZ71">
            <v>3.3392414037575326</v>
          </cell>
          <cell r="IA71">
            <v>3.3566121842496286</v>
          </cell>
        </row>
        <row r="98">
          <cell r="A98" t="str">
            <v>f1</v>
          </cell>
          <cell r="B98">
            <v>3.5934065934065935</v>
          </cell>
          <cell r="C98">
            <v>3.2340425531914891</v>
          </cell>
          <cell r="D98">
            <v>3.4285714285714284</v>
          </cell>
          <cell r="E98">
            <v>3.5652173913043477</v>
          </cell>
          <cell r="L98">
            <v>3.8275862068965516</v>
          </cell>
          <cell r="M98">
            <v>3.8</v>
          </cell>
          <cell r="N98">
            <v>3.8205128205128207</v>
          </cell>
          <cell r="O98">
            <v>3.9722222222222223</v>
          </cell>
          <cell r="Q98">
            <v>3.7749999999999999</v>
          </cell>
          <cell r="R98">
            <v>3.6190476190476191</v>
          </cell>
          <cell r="S98">
            <v>3.3809523809523809</v>
          </cell>
          <cell r="T98">
            <v>3.9</v>
          </cell>
          <cell r="V98">
            <v>3.2307692307692308</v>
          </cell>
          <cell r="W98">
            <v>3.5510204081632653</v>
          </cell>
          <cell r="X98">
            <v>3.45</v>
          </cell>
          <cell r="Y98">
            <v>3.1282051282051282</v>
          </cell>
          <cell r="AA98">
            <v>3.7391304347826089</v>
          </cell>
          <cell r="AB98">
            <v>3.6509433962264151</v>
          </cell>
          <cell r="AC98">
            <v>3.5666666666666669</v>
          </cell>
          <cell r="AD98">
            <v>3.6543209876543208</v>
          </cell>
          <cell r="AF98">
            <v>3.6</v>
          </cell>
          <cell r="AG98">
            <v>3.6388888888888888</v>
          </cell>
          <cell r="AH98">
            <v>3.21875</v>
          </cell>
          <cell r="AI98">
            <v>3.3846153846153846</v>
          </cell>
          <cell r="AK98">
            <v>3.5454545454545454</v>
          </cell>
          <cell r="AL98">
            <v>3.8305084745762712</v>
          </cell>
          <cell r="AM98">
            <v>3.5675675675675675</v>
          </cell>
          <cell r="AN98">
            <v>3.6231884057971016</v>
          </cell>
          <cell r="AP98">
            <v>3.9230769230769229</v>
          </cell>
          <cell r="AQ98">
            <v>3.7241379310344827</v>
          </cell>
          <cell r="AR98">
            <v>3.8958333333333335</v>
          </cell>
          <cell r="AS98">
            <v>3.8222222222222224</v>
          </cell>
          <cell r="AV98">
            <v>4</v>
          </cell>
          <cell r="AW98">
            <v>4</v>
          </cell>
          <cell r="AX98">
            <v>4</v>
          </cell>
          <cell r="AZ98">
            <v>3.6952380952380954</v>
          </cell>
          <cell r="BA98">
            <v>3.5652173913043477</v>
          </cell>
          <cell r="BB98">
            <v>3.5806451612903225</v>
          </cell>
          <cell r="BC98">
            <v>3.8253968253968256</v>
          </cell>
          <cell r="BE98">
            <v>3.6106870229007635</v>
          </cell>
          <cell r="BF98">
            <v>3.4705882352941178</v>
          </cell>
          <cell r="BG98">
            <v>3.6171875</v>
          </cell>
          <cell r="BH98">
            <v>3.639344262295082</v>
          </cell>
          <cell r="BJ98">
            <v>3.8627450980392157</v>
          </cell>
          <cell r="BK98">
            <v>3.8518518518518516</v>
          </cell>
          <cell r="BL98">
            <v>3.8695652173913042</v>
          </cell>
          <cell r="BM98">
            <v>3.7142857142857144</v>
          </cell>
          <cell r="BO98">
            <v>3.7124999999999999</v>
          </cell>
          <cell r="BP98">
            <v>3.1686746987951806</v>
          </cell>
          <cell r="BQ98">
            <v>3.2926829268292681</v>
          </cell>
          <cell r="BR98">
            <v>3.6</v>
          </cell>
          <cell r="BT98">
            <v>3.6666666666666665</v>
          </cell>
          <cell r="BY98">
            <v>3.7465753424657535</v>
          </cell>
          <cell r="BZ98">
            <v>3.7625899280575541</v>
          </cell>
          <cell r="CA98">
            <v>3.5288461538461537</v>
          </cell>
          <cell r="CB98">
            <v>3.84</v>
          </cell>
          <cell r="CD98">
            <v>3.7941176470588234</v>
          </cell>
          <cell r="CE98">
            <v>3.74</v>
          </cell>
          <cell r="CF98">
            <v>3.6074766355140189</v>
          </cell>
          <cell r="CG98">
            <v>3.6695652173913045</v>
          </cell>
          <cell r="CI98">
            <v>3.7173913043478262</v>
          </cell>
          <cell r="CJ98">
            <v>3.7307692307692308</v>
          </cell>
          <cell r="CK98">
            <v>3.6052631578947367</v>
          </cell>
          <cell r="CL98">
            <v>3.8717948717948718</v>
          </cell>
          <cell r="CN98">
            <v>3.7475728155339807</v>
          </cell>
          <cell r="CO98">
            <v>3.7572815533980584</v>
          </cell>
          <cell r="CP98">
            <v>3.7840909090909092</v>
          </cell>
          <cell r="CQ98">
            <v>3.4722222222222223</v>
          </cell>
          <cell r="CS98">
            <v>3.7569444444444446</v>
          </cell>
          <cell r="CT98">
            <v>3.6825396825396823</v>
          </cell>
          <cell r="CU98">
            <v>3.7543859649122808</v>
          </cell>
          <cell r="CV98">
            <v>3.6268656716417911</v>
          </cell>
          <cell r="CX98">
            <v>3.8235294117647061</v>
          </cell>
          <cell r="CY98">
            <v>3.8125</v>
          </cell>
          <cell r="CZ98">
            <v>3.8666666666666667</v>
          </cell>
          <cell r="DA98">
            <v>3.9310344827586206</v>
          </cell>
          <cell r="DC98">
            <v>3.4285714285714284</v>
          </cell>
          <cell r="DD98">
            <v>3.2</v>
          </cell>
          <cell r="DE98">
            <v>3.6037735849056602</v>
          </cell>
          <cell r="DF98">
            <v>3.6829268292682928</v>
          </cell>
          <cell r="DH98">
            <v>3.7105263157894739</v>
          </cell>
          <cell r="DI98">
            <v>3.8253968253968256</v>
          </cell>
          <cell r="DJ98">
            <v>3.8</v>
          </cell>
          <cell r="DK98">
            <v>3.9206349206349205</v>
          </cell>
          <cell r="DM98">
            <v>3.9285714285714284</v>
          </cell>
          <cell r="DN98">
            <v>3.6333333333333333</v>
          </cell>
          <cell r="DO98">
            <v>3.5</v>
          </cell>
          <cell r="DP98">
            <v>3.6666666666666665</v>
          </cell>
          <cell r="DR98">
            <v>3.7619047619047619</v>
          </cell>
          <cell r="DS98">
            <v>3.75</v>
          </cell>
          <cell r="DT98">
            <v>3.7241379310344827</v>
          </cell>
          <cell r="DU98">
            <v>3.5769230769230771</v>
          </cell>
          <cell r="DW98">
            <v>3.8333333333333335</v>
          </cell>
          <cell r="DX98">
            <v>3.5517241379310347</v>
          </cell>
          <cell r="DY98">
            <v>3.7727272727272729</v>
          </cell>
          <cell r="DZ98">
            <v>3.7619047619047619</v>
          </cell>
          <cell r="EB98">
            <v>3.807017543859649</v>
          </cell>
          <cell r="EC98">
            <v>3.8448275862068964</v>
          </cell>
          <cell r="ED98">
            <v>3.8533333333333335</v>
          </cell>
          <cell r="EE98">
            <v>3.8813559322033897</v>
          </cell>
          <cell r="EG98">
            <v>3.4571428571428573</v>
          </cell>
          <cell r="EH98">
            <v>3.40625</v>
          </cell>
          <cell r="EI98">
            <v>3.4285714285714284</v>
          </cell>
          <cell r="EJ98">
            <v>3.48</v>
          </cell>
          <cell r="EL98">
            <v>3</v>
          </cell>
          <cell r="EM98">
            <v>3.3333333333333335</v>
          </cell>
          <cell r="EN98">
            <v>3.5</v>
          </cell>
          <cell r="EO98">
            <v>3.3181818181818183</v>
          </cell>
          <cell r="ER98">
            <v>3.5340909090909092</v>
          </cell>
          <cell r="ES98">
            <v>3.5697674418604652</v>
          </cell>
          <cell r="ET98">
            <v>3.6184210526315788</v>
          </cell>
          <cell r="EV98">
            <v>3.8378378378378377</v>
          </cell>
          <cell r="EX98">
            <v>3.763157894736842</v>
          </cell>
          <cell r="EY98">
            <v>3.8125</v>
          </cell>
          <cell r="FA98">
            <v>3.6363636363636362</v>
          </cell>
          <cell r="FB98">
            <v>3.3076923076923075</v>
          </cell>
          <cell r="FC98">
            <v>3.5833333333333335</v>
          </cell>
          <cell r="FD98">
            <v>2.8666666666666667</v>
          </cell>
          <cell r="FF98">
            <v>3.5630252100840338</v>
          </cell>
          <cell r="FG98">
            <v>3.7407407407407409</v>
          </cell>
          <cell r="FH98">
            <v>3.7557251908396947</v>
          </cell>
          <cell r="FI98">
            <v>3.6296296296296298</v>
          </cell>
          <cell r="FK98">
            <v>3.6382978723404253</v>
          </cell>
          <cell r="FL98">
            <v>3.5957446808510638</v>
          </cell>
          <cell r="FM98">
            <v>3.7872340425531914</v>
          </cell>
          <cell r="FN98">
            <v>3.7346938775510203</v>
          </cell>
          <cell r="FR98">
            <v>3.8717948717948718</v>
          </cell>
          <cell r="FS98">
            <v>3.7439024390243905</v>
          </cell>
          <cell r="FU98">
            <v>3.5874999999999999</v>
          </cell>
          <cell r="FV98">
            <v>3.6141732283464565</v>
          </cell>
          <cell r="FW98">
            <v>3.379032258064516</v>
          </cell>
          <cell r="FX98">
            <v>3.5714285714285716</v>
          </cell>
          <cell r="FZ98">
            <v>3.6944444444444446</v>
          </cell>
          <cell r="GA98">
            <v>3.4285714285714284</v>
          </cell>
          <cell r="GB98">
            <v>3.5555555555555554</v>
          </cell>
          <cell r="GC98">
            <v>3.7586206896551726</v>
          </cell>
          <cell r="GG98">
            <v>4</v>
          </cell>
          <cell r="GH98">
            <v>3.5714285714285716</v>
          </cell>
          <cell r="GJ98">
            <v>3.6235294117647059</v>
          </cell>
          <cell r="GK98">
            <v>3.3402061855670104</v>
          </cell>
          <cell r="GL98">
            <v>3.3296703296703298</v>
          </cell>
          <cell r="GM98">
            <v>3.5135135135135136</v>
          </cell>
          <cell r="GO98">
            <v>3.6868686868686869</v>
          </cell>
          <cell r="GP98">
            <v>3.4587155963302751</v>
          </cell>
          <cell r="GQ98">
            <v>3.5925925925925926</v>
          </cell>
          <cell r="GR98">
            <v>3.6162790697674421</v>
          </cell>
          <cell r="GT98">
            <v>3.6351351351351351</v>
          </cell>
          <cell r="GU98">
            <v>3.736842105263158</v>
          </cell>
          <cell r="GV98">
            <v>3.6857142857142855</v>
          </cell>
          <cell r="GW98">
            <v>3.8536585365853657</v>
          </cell>
          <cell r="GY98">
            <v>3.5161290322580645</v>
          </cell>
          <cell r="GZ98">
            <v>3.641025641025641</v>
          </cell>
          <cell r="HA98">
            <v>3.6190476190476191</v>
          </cell>
          <cell r="HB98">
            <v>3.625</v>
          </cell>
          <cell r="HD98">
            <v>3.7727272727272729</v>
          </cell>
          <cell r="HE98">
            <v>3.75</v>
          </cell>
          <cell r="HF98">
            <v>3.4698795180722892</v>
          </cell>
          <cell r="HG98">
            <v>3.8181818181818183</v>
          </cell>
          <cell r="HI98">
            <v>3.68</v>
          </cell>
          <cell r="HJ98">
            <v>3.6515151515151514</v>
          </cell>
          <cell r="HK98">
            <v>3.8571428571428572</v>
          </cell>
          <cell r="HL98">
            <v>3.8571428571428572</v>
          </cell>
          <cell r="HN98">
            <v>3.76056338028169</v>
          </cell>
          <cell r="HO98">
            <v>3.7439024390243905</v>
          </cell>
          <cell r="HP98">
            <v>3.5925925925925926</v>
          </cell>
          <cell r="HQ98">
            <v>3.935483870967742</v>
          </cell>
          <cell r="HS98">
            <v>3.5348837209302326</v>
          </cell>
          <cell r="HT98">
            <v>3.7250000000000001</v>
          </cell>
          <cell r="HU98">
            <v>3.71875</v>
          </cell>
          <cell r="HV98">
            <v>3.6285714285714286</v>
          </cell>
          <cell r="HX98">
            <v>3.6766188445133774</v>
          </cell>
          <cell r="HY98">
            <v>3.6176470588235294</v>
          </cell>
          <cell r="HZ98">
            <v>3.6185731367078517</v>
          </cell>
          <cell r="IA98">
            <v>3.6750964423489072</v>
          </cell>
        </row>
        <row r="99">
          <cell r="A99" t="str">
            <v>f2</v>
          </cell>
          <cell r="B99">
            <v>3.7045454545454546</v>
          </cell>
          <cell r="C99">
            <v>3.6170212765957448</v>
          </cell>
          <cell r="D99">
            <v>3.5531914893617023</v>
          </cell>
          <cell r="E99">
            <v>3.8636363636363638</v>
          </cell>
          <cell r="L99">
            <v>3.9655172413793105</v>
          </cell>
          <cell r="M99">
            <v>3.8333333333333335</v>
          </cell>
          <cell r="N99">
            <v>3.4857142857142858</v>
          </cell>
          <cell r="O99">
            <v>3.6363636363636362</v>
          </cell>
          <cell r="Q99">
            <v>3.6923076923076925</v>
          </cell>
          <cell r="R99">
            <v>3.7906976744186047</v>
          </cell>
          <cell r="S99">
            <v>3.5714285714285716</v>
          </cell>
          <cell r="T99">
            <v>3.6829268292682928</v>
          </cell>
          <cell r="V99">
            <v>3.5945945945945947</v>
          </cell>
          <cell r="W99">
            <v>3.46</v>
          </cell>
          <cell r="X99">
            <v>3.6315789473684212</v>
          </cell>
          <cell r="Y99">
            <v>3.5277777777777777</v>
          </cell>
          <cell r="AA99">
            <v>3.7727272727272729</v>
          </cell>
          <cell r="AB99">
            <v>3.5480769230769229</v>
          </cell>
          <cell r="AC99">
            <v>3.617283950617284</v>
          </cell>
          <cell r="AD99">
            <v>3.6315789473684212</v>
          </cell>
          <cell r="AF99">
            <v>3.4375</v>
          </cell>
          <cell r="AG99">
            <v>3.6944444444444446</v>
          </cell>
          <cell r="AH99">
            <v>3.6785714285714284</v>
          </cell>
          <cell r="AI99">
            <v>3.6</v>
          </cell>
          <cell r="AK99">
            <v>3.7407407407407409</v>
          </cell>
          <cell r="AL99">
            <v>3.7068965517241379</v>
          </cell>
          <cell r="AM99">
            <v>3.5945945945945947</v>
          </cell>
          <cell r="AN99">
            <v>3.7205882352941178</v>
          </cell>
          <cell r="AP99">
            <v>3.9736842105263159</v>
          </cell>
          <cell r="AQ99">
            <v>3.6727272727272728</v>
          </cell>
          <cell r="AR99">
            <v>3.8333333333333335</v>
          </cell>
          <cell r="AS99">
            <v>3.8913043478260869</v>
          </cell>
          <cell r="AV99">
            <v>4</v>
          </cell>
          <cell r="AW99">
            <v>4</v>
          </cell>
          <cell r="AX99">
            <v>4</v>
          </cell>
          <cell r="AZ99">
            <v>3.6274509803921569</v>
          </cell>
          <cell r="BA99">
            <v>3.4186046511627906</v>
          </cell>
          <cell r="BB99">
            <v>3.5760869565217392</v>
          </cell>
          <cell r="BC99">
            <v>3.7049180327868854</v>
          </cell>
          <cell r="BE99">
            <v>3.6259541984732824</v>
          </cell>
          <cell r="BF99">
            <v>3.5820895522388061</v>
          </cell>
          <cell r="BG99">
            <v>3.5867768595041323</v>
          </cell>
          <cell r="BH99">
            <v>3.6083333333333334</v>
          </cell>
          <cell r="BJ99">
            <v>3.88</v>
          </cell>
          <cell r="BK99">
            <v>3.7924528301886791</v>
          </cell>
          <cell r="BL99">
            <v>3.75</v>
          </cell>
          <cell r="BM99">
            <v>3.7948717948717947</v>
          </cell>
          <cell r="BO99">
            <v>3.8250000000000002</v>
          </cell>
          <cell r="BP99">
            <v>3.2560975609756095</v>
          </cell>
          <cell r="BQ99">
            <v>3.3421052631578947</v>
          </cell>
          <cell r="BR99">
            <v>3.6271186440677967</v>
          </cell>
          <cell r="BT99">
            <v>3.6969696969696968</v>
          </cell>
          <cell r="BY99">
            <v>3.7428571428571429</v>
          </cell>
          <cell r="BZ99">
            <v>3.6865671641791047</v>
          </cell>
          <cell r="CA99">
            <v>3.6363636363636362</v>
          </cell>
          <cell r="CB99">
            <v>3.9148936170212765</v>
          </cell>
          <cell r="CD99">
            <v>3.7425742574257428</v>
          </cell>
          <cell r="CE99">
            <v>3.7604166666666665</v>
          </cell>
          <cell r="CF99">
            <v>3.5769230769230771</v>
          </cell>
          <cell r="CG99">
            <v>3.7522935779816513</v>
          </cell>
          <cell r="CI99">
            <v>3.6888888888888891</v>
          </cell>
          <cell r="CJ99">
            <v>3.7058823529411766</v>
          </cell>
          <cell r="CK99">
            <v>3.3055555555555554</v>
          </cell>
          <cell r="CL99">
            <v>3.7428571428571429</v>
          </cell>
          <cell r="CN99">
            <v>3.7475728155339807</v>
          </cell>
          <cell r="CO99">
            <v>3.7128712871287131</v>
          </cell>
          <cell r="CP99">
            <v>3.797752808988764</v>
          </cell>
          <cell r="CQ99">
            <v>3.5076923076923077</v>
          </cell>
          <cell r="CS99">
            <v>3.7333333333333334</v>
          </cell>
          <cell r="CT99">
            <v>3.8099173553719008</v>
          </cell>
          <cell r="CU99">
            <v>3.6153846153846154</v>
          </cell>
          <cell r="CV99">
            <v>3.7540983606557377</v>
          </cell>
          <cell r="CX99">
            <v>3.8039215686274508</v>
          </cell>
          <cell r="CY99">
            <v>3.8125</v>
          </cell>
          <cell r="CZ99">
            <v>3.8333333333333335</v>
          </cell>
          <cell r="DA99">
            <v>3.9827586206896552</v>
          </cell>
          <cell r="DC99">
            <v>3.6585365853658538</v>
          </cell>
          <cell r="DD99">
            <v>3.459016393442623</v>
          </cell>
          <cell r="DE99">
            <v>3.66</v>
          </cell>
          <cell r="DF99">
            <v>3.5249999999999999</v>
          </cell>
          <cell r="DH99">
            <v>3.6486486486486487</v>
          </cell>
          <cell r="DI99">
            <v>3.8644067796610169</v>
          </cell>
          <cell r="DJ99">
            <v>3.8974358974358974</v>
          </cell>
          <cell r="DK99">
            <v>3.7</v>
          </cell>
          <cell r="DM99">
            <v>3.8571428571428572</v>
          </cell>
          <cell r="DN99">
            <v>3.5769230769230771</v>
          </cell>
          <cell r="DO99">
            <v>3.6666666666666665</v>
          </cell>
          <cell r="DP99">
            <v>3.7777777777777777</v>
          </cell>
          <cell r="DR99">
            <v>3.8636363636363638</v>
          </cell>
          <cell r="DS99">
            <v>3.7916666666666665</v>
          </cell>
          <cell r="DT99">
            <v>3.7586206896551726</v>
          </cell>
          <cell r="DU99">
            <v>3.32</v>
          </cell>
          <cell r="DW99">
            <v>3.652173913043478</v>
          </cell>
          <cell r="DX99">
            <v>3.6785714285714284</v>
          </cell>
          <cell r="DY99">
            <v>3.8095238095238093</v>
          </cell>
          <cell r="DZ99">
            <v>3.6190476190476191</v>
          </cell>
          <cell r="EB99">
            <v>3.7857142857142856</v>
          </cell>
          <cell r="EC99">
            <v>3.7413793103448274</v>
          </cell>
          <cell r="ED99">
            <v>3.92</v>
          </cell>
          <cell r="EE99">
            <v>3.9827586206896552</v>
          </cell>
          <cell r="EG99">
            <v>3.4</v>
          </cell>
          <cell r="EH99">
            <v>3.5</v>
          </cell>
          <cell r="EI99">
            <v>3.7142857142857144</v>
          </cell>
          <cell r="EJ99">
            <v>3.875</v>
          </cell>
          <cell r="EL99">
            <v>3.5263157894736841</v>
          </cell>
          <cell r="EM99">
            <v>3.3250000000000002</v>
          </cell>
          <cell r="EN99">
            <v>3.6666666666666665</v>
          </cell>
          <cell r="EO99">
            <v>3.7272727272727271</v>
          </cell>
          <cell r="ER99">
            <v>3.6987951807228914</v>
          </cell>
          <cell r="ES99">
            <v>3.7407407407407409</v>
          </cell>
          <cell r="ET99">
            <v>3.7866666666666666</v>
          </cell>
          <cell r="EV99">
            <v>4</v>
          </cell>
          <cell r="EX99">
            <v>3.7777777777777777</v>
          </cell>
          <cell r="EY99">
            <v>3.875</v>
          </cell>
          <cell r="FA99">
            <v>3.8181818181818183</v>
          </cell>
          <cell r="FB99">
            <v>3.625</v>
          </cell>
          <cell r="FC99">
            <v>3.8333333333333335</v>
          </cell>
          <cell r="FD99">
            <v>3.4666666666666668</v>
          </cell>
          <cell r="FF99">
            <v>3.652542372881356</v>
          </cell>
          <cell r="FG99">
            <v>3.6846153846153844</v>
          </cell>
          <cell r="FH99">
            <v>3.6129032258064515</v>
          </cell>
          <cell r="FI99">
            <v>3.7592592592592591</v>
          </cell>
          <cell r="FK99">
            <v>3.7555555555555555</v>
          </cell>
          <cell r="FL99">
            <v>3.7826086956521738</v>
          </cell>
          <cell r="FM99">
            <v>3.6888888888888891</v>
          </cell>
          <cell r="FN99">
            <v>3.7727272727272729</v>
          </cell>
          <cell r="FR99">
            <v>3.8493150684931505</v>
          </cell>
          <cell r="FS99">
            <v>3.8414634146341462</v>
          </cell>
          <cell r="FU99">
            <v>3.6875</v>
          </cell>
          <cell r="FV99">
            <v>3.5043478260869567</v>
          </cell>
          <cell r="FW99">
            <v>3.5042016806722689</v>
          </cell>
          <cell r="FX99">
            <v>3.5353535353535355</v>
          </cell>
          <cell r="FZ99">
            <v>3.8333333333333335</v>
          </cell>
          <cell r="GA99">
            <v>3.5384615384615383</v>
          </cell>
          <cell r="GB99">
            <v>3.3846153846153846</v>
          </cell>
          <cell r="GC99">
            <v>3.8214285714285716</v>
          </cell>
          <cell r="GG99">
            <v>3.3333333333333335</v>
          </cell>
          <cell r="GH99">
            <v>3.4285714285714284</v>
          </cell>
          <cell r="GJ99">
            <v>3.6785714285714284</v>
          </cell>
          <cell r="GK99">
            <v>3.5578947368421052</v>
          </cell>
          <cell r="GL99">
            <v>3.5930232558139537</v>
          </cell>
          <cell r="GM99">
            <v>3.704225352112676</v>
          </cell>
          <cell r="GO99">
            <v>3.7608695652173911</v>
          </cell>
          <cell r="GP99">
            <v>3.6037735849056602</v>
          </cell>
          <cell r="GQ99">
            <v>3.5816326530612246</v>
          </cell>
          <cell r="GR99">
            <v>3.5975609756097562</v>
          </cell>
          <cell r="GT99">
            <v>3.5588235294117645</v>
          </cell>
          <cell r="GU99">
            <v>3.6111111111111112</v>
          </cell>
          <cell r="GV99">
            <v>3.6333333333333333</v>
          </cell>
          <cell r="GW99">
            <v>3.8947368421052633</v>
          </cell>
          <cell r="GY99">
            <v>3.625</v>
          </cell>
          <cell r="GZ99">
            <v>3.6216216216216215</v>
          </cell>
          <cell r="HA99">
            <v>3.65</v>
          </cell>
          <cell r="HB99">
            <v>3.5833333333333335</v>
          </cell>
          <cell r="HD99">
            <v>3.7121212121212119</v>
          </cell>
          <cell r="HE99">
            <v>3.5789473684210527</v>
          </cell>
          <cell r="HF99">
            <v>3.5874999999999999</v>
          </cell>
          <cell r="HG99">
            <v>3.5333333333333332</v>
          </cell>
          <cell r="HI99">
            <v>3.6666666666666665</v>
          </cell>
          <cell r="HJ99">
            <v>3.7419354838709675</v>
          </cell>
          <cell r="HK99">
            <v>3.5957446808510638</v>
          </cell>
          <cell r="HL99">
            <v>3.8148148148148149</v>
          </cell>
          <cell r="HN99">
            <v>3.6764705882352939</v>
          </cell>
          <cell r="HO99">
            <v>3.5443037974683542</v>
          </cell>
          <cell r="HP99">
            <v>3.5066666666666668</v>
          </cell>
          <cell r="HQ99">
            <v>3.8360655737704916</v>
          </cell>
          <cell r="HS99">
            <v>3.6428571428571428</v>
          </cell>
          <cell r="HT99">
            <v>3.5555555555555554</v>
          </cell>
          <cell r="HU99">
            <v>3.5714285714285716</v>
          </cell>
          <cell r="HV99">
            <v>3.6470588235294117</v>
          </cell>
          <cell r="HX99">
            <v>3.7134316460741332</v>
          </cell>
          <cell r="HY99">
            <v>3.6317771084337349</v>
          </cell>
          <cell r="HZ99">
            <v>3.6372384937238493</v>
          </cell>
          <cell r="IA99">
            <v>3.7095621090259159</v>
          </cell>
        </row>
        <row r="100">
          <cell r="A100" t="str">
            <v>f3</v>
          </cell>
          <cell r="B100">
            <v>3.8111111111111109</v>
          </cell>
          <cell r="C100">
            <v>3.7291666666666665</v>
          </cell>
          <cell r="D100">
            <v>3.5625</v>
          </cell>
          <cell r="E100">
            <v>3.7272727272727271</v>
          </cell>
          <cell r="L100">
            <v>3.8620689655172415</v>
          </cell>
          <cell r="M100">
            <v>3.7333333333333334</v>
          </cell>
          <cell r="N100">
            <v>3.5641025641025643</v>
          </cell>
          <cell r="O100">
            <v>3.6666666666666665</v>
          </cell>
          <cell r="Q100">
            <v>3.6486486486486487</v>
          </cell>
          <cell r="R100">
            <v>3.85</v>
          </cell>
          <cell r="S100">
            <v>3.6111111111111112</v>
          </cell>
          <cell r="T100">
            <v>3.9</v>
          </cell>
          <cell r="V100">
            <v>3.5588235294117645</v>
          </cell>
          <cell r="W100">
            <v>3.489795918367347</v>
          </cell>
          <cell r="X100">
            <v>3.3684210526315788</v>
          </cell>
          <cell r="Y100">
            <v>3.4736842105263159</v>
          </cell>
          <cell r="AA100">
            <v>3.7941176470588234</v>
          </cell>
          <cell r="AB100">
            <v>3.5714285714285716</v>
          </cell>
          <cell r="AC100">
            <v>3.75</v>
          </cell>
          <cell r="AD100">
            <v>3.6875</v>
          </cell>
          <cell r="AF100">
            <v>3.606060606060606</v>
          </cell>
          <cell r="AG100">
            <v>3.8235294117647061</v>
          </cell>
          <cell r="AH100">
            <v>3.71875</v>
          </cell>
          <cell r="AI100">
            <v>3.4782608695652173</v>
          </cell>
          <cell r="AK100">
            <v>3.7592592592592591</v>
          </cell>
          <cell r="AL100">
            <v>3.7666666666666666</v>
          </cell>
          <cell r="AM100">
            <v>3.657142857142857</v>
          </cell>
          <cell r="AN100">
            <v>3.681159420289855</v>
          </cell>
          <cell r="AP100">
            <v>3.8918918918918921</v>
          </cell>
          <cell r="AQ100">
            <v>3.5438596491228069</v>
          </cell>
          <cell r="AR100">
            <v>3.8541666666666665</v>
          </cell>
          <cell r="AS100">
            <v>3.8571428571428572</v>
          </cell>
          <cell r="AV100">
            <v>4</v>
          </cell>
          <cell r="AW100">
            <v>4</v>
          </cell>
          <cell r="AX100">
            <v>4</v>
          </cell>
          <cell r="AZ100">
            <v>3.6372549019607843</v>
          </cell>
          <cell r="BA100">
            <v>3.5543478260869565</v>
          </cell>
          <cell r="BB100">
            <v>3.75</v>
          </cell>
          <cell r="BC100">
            <v>3.806451612903226</v>
          </cell>
          <cell r="BE100">
            <v>3.6136363636363638</v>
          </cell>
          <cell r="BF100">
            <v>3.3984962406015038</v>
          </cell>
          <cell r="BG100">
            <v>3.680327868852459</v>
          </cell>
          <cell r="BH100">
            <v>3.6583333333333332</v>
          </cell>
          <cell r="BJ100">
            <v>3.82</v>
          </cell>
          <cell r="BK100">
            <v>3.7647058823529411</v>
          </cell>
          <cell r="BL100">
            <v>3.9347826086956523</v>
          </cell>
          <cell r="BM100">
            <v>3.7948717948717947</v>
          </cell>
          <cell r="BO100">
            <v>3.8875000000000002</v>
          </cell>
          <cell r="BP100">
            <v>3.524390243902439</v>
          </cell>
          <cell r="BQ100">
            <v>3.35</v>
          </cell>
          <cell r="BR100">
            <v>3.4461538461538463</v>
          </cell>
          <cell r="BT100">
            <v>3.75</v>
          </cell>
          <cell r="BY100">
            <v>3.8819444444444446</v>
          </cell>
          <cell r="BZ100">
            <v>3.7218045112781954</v>
          </cell>
          <cell r="CA100">
            <v>3.6631578947368419</v>
          </cell>
          <cell r="CB100">
            <v>3.8736842105263158</v>
          </cell>
          <cell r="CD100">
            <v>3.7029702970297032</v>
          </cell>
          <cell r="CE100">
            <v>3.78</v>
          </cell>
          <cell r="CF100">
            <v>3.7685185185185186</v>
          </cell>
          <cell r="CG100">
            <v>3.7798165137614679</v>
          </cell>
          <cell r="CI100">
            <v>3.8139534883720931</v>
          </cell>
          <cell r="CJ100">
            <v>3.8333333333333335</v>
          </cell>
          <cell r="CK100">
            <v>3.657142857142857</v>
          </cell>
          <cell r="CL100">
            <v>3.7837837837837838</v>
          </cell>
          <cell r="CN100">
            <v>3.8725490196078431</v>
          </cell>
          <cell r="CO100">
            <v>3.6666666666666665</v>
          </cell>
          <cell r="CP100">
            <v>3.8764044943820224</v>
          </cell>
          <cell r="CQ100">
            <v>3.5441176470588234</v>
          </cell>
          <cell r="CS100">
            <v>3.7841726618705036</v>
          </cell>
          <cell r="CT100">
            <v>3.7777777777777777</v>
          </cell>
          <cell r="CU100">
            <v>3.6964285714285716</v>
          </cell>
          <cell r="CV100">
            <v>3.8059701492537314</v>
          </cell>
          <cell r="CX100">
            <v>3.8627450980392157</v>
          </cell>
          <cell r="CY100">
            <v>3.8958333333333335</v>
          </cell>
          <cell r="CZ100">
            <v>3.8333333333333335</v>
          </cell>
          <cell r="DA100">
            <v>3.9655172413793105</v>
          </cell>
          <cell r="DC100">
            <v>3.3846153846153846</v>
          </cell>
          <cell r="DD100">
            <v>3.4920634920634921</v>
          </cell>
          <cell r="DE100">
            <v>3.5471698113207548</v>
          </cell>
          <cell r="DF100">
            <v>3.6097560975609757</v>
          </cell>
          <cell r="DH100">
            <v>3.8611111111111112</v>
          </cell>
          <cell r="DI100">
            <v>3.7868852459016393</v>
          </cell>
          <cell r="DJ100">
            <v>3.9444444444444446</v>
          </cell>
          <cell r="DK100">
            <v>3.7966101694915255</v>
          </cell>
          <cell r="DM100">
            <v>3.7777777777777777</v>
          </cell>
          <cell r="DN100">
            <v>3.5862068965517242</v>
          </cell>
          <cell r="DO100">
            <v>4</v>
          </cell>
          <cell r="DP100">
            <v>3.6666666666666665</v>
          </cell>
          <cell r="DR100">
            <v>3.9090909090909092</v>
          </cell>
          <cell r="DS100">
            <v>3.88</v>
          </cell>
          <cell r="DT100">
            <v>3.8928571428571428</v>
          </cell>
          <cell r="DU100">
            <v>3.6666666666666665</v>
          </cell>
          <cell r="DW100">
            <v>3.9130434782608696</v>
          </cell>
          <cell r="DX100">
            <v>3.6333333333333333</v>
          </cell>
          <cell r="DY100">
            <v>3.8695652173913042</v>
          </cell>
          <cell r="DZ100">
            <v>3.6363636363636362</v>
          </cell>
          <cell r="EB100">
            <v>3.7017543859649122</v>
          </cell>
          <cell r="EC100">
            <v>3.8928571428571428</v>
          </cell>
          <cell r="ED100">
            <v>3.8648648648648649</v>
          </cell>
          <cell r="EE100">
            <v>3.9137931034482758</v>
          </cell>
          <cell r="EG100">
            <v>3.5428571428571427</v>
          </cell>
          <cell r="EH100">
            <v>3.5</v>
          </cell>
          <cell r="EI100">
            <v>3.8214285714285716</v>
          </cell>
          <cell r="EJ100">
            <v>3.68</v>
          </cell>
          <cell r="EL100">
            <v>3.4871794871794872</v>
          </cell>
          <cell r="EM100">
            <v>3.4761904761904763</v>
          </cell>
          <cell r="EN100">
            <v>3.6756756756756759</v>
          </cell>
          <cell r="EO100">
            <v>3.6666666666666665</v>
          </cell>
          <cell r="ER100">
            <v>3.6666666666666665</v>
          </cell>
          <cell r="ES100">
            <v>3.7564102564102564</v>
          </cell>
          <cell r="ET100">
            <v>3.8513513513513513</v>
          </cell>
          <cell r="EV100">
            <v>4</v>
          </cell>
          <cell r="EX100">
            <v>3.8157894736842106</v>
          </cell>
          <cell r="EY100">
            <v>3.9333333333333331</v>
          </cell>
          <cell r="FA100">
            <v>3.8181818181818183</v>
          </cell>
          <cell r="FB100">
            <v>3.5384615384615383</v>
          </cell>
          <cell r="FC100">
            <v>3.9090909090909092</v>
          </cell>
          <cell r="FD100">
            <v>3.6</v>
          </cell>
          <cell r="FF100">
            <v>3.7033898305084745</v>
          </cell>
          <cell r="FG100">
            <v>3.6370370370370368</v>
          </cell>
          <cell r="FH100">
            <v>3.774193548387097</v>
          </cell>
          <cell r="FI100">
            <v>3.7777777777777777</v>
          </cell>
          <cell r="FK100">
            <v>3.6666666666666665</v>
          </cell>
          <cell r="FL100">
            <v>3.6170212765957448</v>
          </cell>
          <cell r="FM100">
            <v>3.6818181818181817</v>
          </cell>
          <cell r="FN100">
            <v>3.86046511627907</v>
          </cell>
          <cell r="FR100">
            <v>3.8571428571428572</v>
          </cell>
          <cell r="FS100">
            <v>3.8624999999999998</v>
          </cell>
          <cell r="FU100">
            <v>3.8</v>
          </cell>
          <cell r="FV100">
            <v>3.5748031496062991</v>
          </cell>
          <cell r="FW100">
            <v>3.5083333333333333</v>
          </cell>
          <cell r="FX100">
            <v>3.5555555555555554</v>
          </cell>
          <cell r="FZ100">
            <v>3.6176470588235294</v>
          </cell>
          <cell r="GA100">
            <v>3.72</v>
          </cell>
          <cell r="GB100">
            <v>3.64</v>
          </cell>
          <cell r="GC100">
            <v>3.8928571428571428</v>
          </cell>
          <cell r="GG100">
            <v>3.3333333333333335</v>
          </cell>
          <cell r="GH100">
            <v>3.7142857142857144</v>
          </cell>
          <cell r="GJ100">
            <v>3.7073170731707319</v>
          </cell>
          <cell r="GK100">
            <v>3.6021505376344085</v>
          </cell>
          <cell r="GL100">
            <v>3.5274725274725274</v>
          </cell>
          <cell r="GM100">
            <v>3.75</v>
          </cell>
          <cell r="GO100">
            <v>3.6288659793814433</v>
          </cell>
          <cell r="GP100">
            <v>3.6238532110091741</v>
          </cell>
          <cell r="GQ100">
            <v>3.715686274509804</v>
          </cell>
          <cell r="GR100">
            <v>3.5402298850574714</v>
          </cell>
          <cell r="GT100">
            <v>3.5890410958904111</v>
          </cell>
          <cell r="GU100">
            <v>3.7466666666666666</v>
          </cell>
          <cell r="GV100">
            <v>3.6764705882352939</v>
          </cell>
          <cell r="GW100">
            <v>3.8292682926829267</v>
          </cell>
          <cell r="GY100">
            <v>3.625</v>
          </cell>
          <cell r="GZ100">
            <v>3.5384615384615383</v>
          </cell>
          <cell r="HA100">
            <v>3.4545454545454546</v>
          </cell>
          <cell r="HB100">
            <v>3.5454545454545454</v>
          </cell>
          <cell r="HD100">
            <v>3.716417910447761</v>
          </cell>
          <cell r="HE100">
            <v>3.7066666666666666</v>
          </cell>
          <cell r="HF100">
            <v>3.6625000000000001</v>
          </cell>
          <cell r="HG100">
            <v>3.6615384615384614</v>
          </cell>
          <cell r="HI100">
            <v>3.7671232876712328</v>
          </cell>
          <cell r="HJ100">
            <v>3.6461538461538461</v>
          </cell>
          <cell r="HK100">
            <v>3.7021276595744679</v>
          </cell>
          <cell r="HL100">
            <v>3.8571428571428572</v>
          </cell>
          <cell r="HN100">
            <v>3.7428571428571429</v>
          </cell>
          <cell r="HO100">
            <v>3.5357142857142856</v>
          </cell>
          <cell r="HP100">
            <v>3.4556962025316458</v>
          </cell>
          <cell r="HQ100">
            <v>3.6610169491525424</v>
          </cell>
          <cell r="HS100">
            <v>3.6904761904761907</v>
          </cell>
          <cell r="HT100">
            <v>3.7428571428571429</v>
          </cell>
          <cell r="HU100">
            <v>3.5483870967741935</v>
          </cell>
          <cell r="HV100">
            <v>3.75</v>
          </cell>
          <cell r="HX100">
            <v>3.7393196202531644</v>
          </cell>
          <cell r="HY100">
            <v>3.6519174041297937</v>
          </cell>
          <cell r="HZ100">
            <v>3.6958487464036169</v>
          </cell>
          <cell r="IA100">
            <v>3.7210944395410417</v>
          </cell>
        </row>
        <row r="101">
          <cell r="A101" t="str">
            <v>f4</v>
          </cell>
          <cell r="B101">
            <v>3.7666666666666666</v>
          </cell>
          <cell r="C101">
            <v>3.4255319148936172</v>
          </cell>
          <cell r="D101">
            <v>3.68</v>
          </cell>
          <cell r="E101">
            <v>3.7045454545454546</v>
          </cell>
          <cell r="L101">
            <v>4</v>
          </cell>
          <cell r="M101">
            <v>3.8666666666666667</v>
          </cell>
          <cell r="N101">
            <v>3.8157894736842106</v>
          </cell>
          <cell r="O101">
            <v>3.9444444444444446</v>
          </cell>
          <cell r="Q101">
            <v>3.8</v>
          </cell>
          <cell r="R101">
            <v>3.7142857142857144</v>
          </cell>
          <cell r="S101">
            <v>3.55</v>
          </cell>
          <cell r="T101">
            <v>3.75</v>
          </cell>
          <cell r="V101">
            <v>3.7105263157894739</v>
          </cell>
          <cell r="W101">
            <v>3.5306122448979593</v>
          </cell>
          <cell r="X101">
            <v>3.4736842105263159</v>
          </cell>
          <cell r="Y101">
            <v>3.2105263157894739</v>
          </cell>
          <cell r="AA101">
            <v>3.8260869565217392</v>
          </cell>
          <cell r="AB101">
            <v>3.5728155339805827</v>
          </cell>
          <cell r="AC101">
            <v>3.6813186813186811</v>
          </cell>
          <cell r="AD101">
            <v>3.6666666666666665</v>
          </cell>
          <cell r="AF101">
            <v>3.8787878787878789</v>
          </cell>
          <cell r="AG101">
            <v>3.75</v>
          </cell>
          <cell r="AH101">
            <v>3.6</v>
          </cell>
          <cell r="AI101">
            <v>3.76</v>
          </cell>
          <cell r="AK101">
            <v>3.7636363636363637</v>
          </cell>
          <cell r="AL101">
            <v>3.7627118644067798</v>
          </cell>
          <cell r="AM101">
            <v>3.6756756756756759</v>
          </cell>
          <cell r="AN101">
            <v>3.8805970149253732</v>
          </cell>
          <cell r="AP101">
            <v>3.8717948717948718</v>
          </cell>
          <cell r="AQ101">
            <v>3.5517241379310347</v>
          </cell>
          <cell r="AR101">
            <v>3.875</v>
          </cell>
          <cell r="AS101">
            <v>3.8863636363636362</v>
          </cell>
          <cell r="AV101">
            <v>4</v>
          </cell>
          <cell r="AW101">
            <v>4</v>
          </cell>
          <cell r="AX101">
            <v>4</v>
          </cell>
          <cell r="AZ101">
            <v>3.7142857142857144</v>
          </cell>
          <cell r="BA101">
            <v>3.597826086956522</v>
          </cell>
          <cell r="BB101">
            <v>3.6091954022988504</v>
          </cell>
          <cell r="BC101">
            <v>3.7301587301587302</v>
          </cell>
          <cell r="BE101">
            <v>3.6870229007633588</v>
          </cell>
          <cell r="BF101">
            <v>3.5735294117647061</v>
          </cell>
          <cell r="BG101">
            <v>3.7286821705426356</v>
          </cell>
          <cell r="BH101">
            <v>3.6942148760330578</v>
          </cell>
          <cell r="BJ101">
            <v>3.8823529411764706</v>
          </cell>
          <cell r="BK101">
            <v>3.8333333333333335</v>
          </cell>
          <cell r="BL101">
            <v>3.9130434782608696</v>
          </cell>
          <cell r="BM101">
            <v>3.7142857142857144</v>
          </cell>
          <cell r="BO101">
            <v>3.8624999999999998</v>
          </cell>
          <cell r="BP101">
            <v>3.3975903614457832</v>
          </cell>
          <cell r="BQ101">
            <v>3.3456790123456792</v>
          </cell>
          <cell r="BR101">
            <v>3.4776119402985075</v>
          </cell>
          <cell r="BT101">
            <v>3.7222222222222223</v>
          </cell>
          <cell r="BY101">
            <v>3.8194444444444446</v>
          </cell>
          <cell r="BZ101">
            <v>3.7163120567375887</v>
          </cell>
          <cell r="CA101">
            <v>3.68</v>
          </cell>
          <cell r="CB101">
            <v>3.8383838383838382</v>
          </cell>
          <cell r="CD101">
            <v>3.8217821782178216</v>
          </cell>
          <cell r="CE101">
            <v>3.6969696969696968</v>
          </cell>
          <cell r="CF101">
            <v>3.7570093457943927</v>
          </cell>
          <cell r="CG101">
            <v>3.7876106194690267</v>
          </cell>
          <cell r="CI101">
            <v>3.7333333333333334</v>
          </cell>
          <cell r="CJ101">
            <v>3.7115384615384617</v>
          </cell>
          <cell r="CK101">
            <v>3.4736842105263159</v>
          </cell>
          <cell r="CL101">
            <v>3.763157894736842</v>
          </cell>
          <cell r="CN101">
            <v>3.8640776699029127</v>
          </cell>
          <cell r="CO101">
            <v>3.8235294117647061</v>
          </cell>
          <cell r="CP101">
            <v>3.808988764044944</v>
          </cell>
          <cell r="CQ101">
            <v>3.6956521739130435</v>
          </cell>
          <cell r="CS101">
            <v>3.7972027972027971</v>
          </cell>
          <cell r="CT101">
            <v>3.7723577235772359</v>
          </cell>
          <cell r="CU101">
            <v>3.8103448275862069</v>
          </cell>
          <cell r="CV101">
            <v>3.8484848484848486</v>
          </cell>
          <cell r="CX101">
            <v>3.8627450980392157</v>
          </cell>
          <cell r="CY101">
            <v>3.9166666666666665</v>
          </cell>
          <cell r="CZ101">
            <v>3.847457627118644</v>
          </cell>
          <cell r="DA101">
            <v>3.9137931034482758</v>
          </cell>
          <cell r="DC101">
            <v>3.4878048780487805</v>
          </cell>
          <cell r="DD101">
            <v>3.3692307692307693</v>
          </cell>
          <cell r="DE101">
            <v>3.68</v>
          </cell>
          <cell r="DF101">
            <v>3.5</v>
          </cell>
          <cell r="DH101">
            <v>3.763157894736842</v>
          </cell>
          <cell r="DI101">
            <v>3.8225806451612905</v>
          </cell>
          <cell r="DJ101">
            <v>3.9189189189189189</v>
          </cell>
          <cell r="DK101">
            <v>3.9508196721311477</v>
          </cell>
          <cell r="DM101">
            <v>3.8571428571428572</v>
          </cell>
          <cell r="DN101">
            <v>3.7</v>
          </cell>
          <cell r="DO101">
            <v>3.7</v>
          </cell>
          <cell r="DP101">
            <v>3.7777777777777777</v>
          </cell>
          <cell r="DR101">
            <v>3.7272727272727271</v>
          </cell>
          <cell r="DS101">
            <v>3.625</v>
          </cell>
          <cell r="DT101">
            <v>3.9285714285714284</v>
          </cell>
          <cell r="DU101">
            <v>3.5</v>
          </cell>
          <cell r="DW101">
            <v>3.9166666666666665</v>
          </cell>
          <cell r="DX101">
            <v>3.6774193548387095</v>
          </cell>
          <cell r="DY101">
            <v>3.8260869565217392</v>
          </cell>
          <cell r="DZ101">
            <v>3.85</v>
          </cell>
          <cell r="EB101">
            <v>3.8421052631578947</v>
          </cell>
          <cell r="EC101">
            <v>3.7627118644067798</v>
          </cell>
          <cell r="ED101">
            <v>3.8648648648648649</v>
          </cell>
          <cell r="EE101">
            <v>3.896551724137931</v>
          </cell>
          <cell r="EG101">
            <v>3.657142857142857</v>
          </cell>
          <cell r="EH101">
            <v>3.46875</v>
          </cell>
          <cell r="EI101">
            <v>3.8214285714285716</v>
          </cell>
          <cell r="EJ101">
            <v>3.76</v>
          </cell>
          <cell r="EL101">
            <v>3.4146341463414633</v>
          </cell>
          <cell r="EM101">
            <v>3.5476190476190474</v>
          </cell>
          <cell r="EN101">
            <v>3.6111111111111112</v>
          </cell>
          <cell r="EO101">
            <v>3.558139534883721</v>
          </cell>
          <cell r="ER101">
            <v>3.7386363636363638</v>
          </cell>
          <cell r="ES101">
            <v>3.7931034482758621</v>
          </cell>
          <cell r="ET101">
            <v>3.8157894736842106</v>
          </cell>
          <cell r="EV101">
            <v>3.9189189189189189</v>
          </cell>
          <cell r="EX101">
            <v>3.763157894736842</v>
          </cell>
          <cell r="EY101">
            <v>3.5625</v>
          </cell>
          <cell r="FA101">
            <v>3.9545454545454546</v>
          </cell>
          <cell r="FB101">
            <v>3.4615384615384617</v>
          </cell>
          <cell r="FC101">
            <v>4</v>
          </cell>
          <cell r="FD101">
            <v>3.8461538461538463</v>
          </cell>
          <cell r="FF101">
            <v>3.7179487179487181</v>
          </cell>
          <cell r="FG101">
            <v>3.7851851851851852</v>
          </cell>
          <cell r="FH101">
            <v>3.7538461538461538</v>
          </cell>
          <cell r="FI101">
            <v>3.7641509433962264</v>
          </cell>
          <cell r="FK101">
            <v>3.8510638297872339</v>
          </cell>
          <cell r="FL101">
            <v>3.6595744680851063</v>
          </cell>
          <cell r="FM101">
            <v>3.8163265306122449</v>
          </cell>
          <cell r="FN101">
            <v>3.8541666666666665</v>
          </cell>
          <cell r="FR101">
            <v>3.9466666666666668</v>
          </cell>
          <cell r="FS101">
            <v>3.7407407407407409</v>
          </cell>
          <cell r="FU101">
            <v>3.7710843373493974</v>
          </cell>
          <cell r="FV101">
            <v>3.6046511627906979</v>
          </cell>
          <cell r="FW101">
            <v>3.556451612903226</v>
          </cell>
          <cell r="FX101">
            <v>3.638095238095238</v>
          </cell>
          <cell r="FZ101">
            <v>3.8571428571428572</v>
          </cell>
          <cell r="GA101">
            <v>3.7777777777777777</v>
          </cell>
          <cell r="GB101">
            <v>3.6785714285714284</v>
          </cell>
          <cell r="GC101">
            <v>3.8275862068965516</v>
          </cell>
          <cell r="GG101">
            <v>3.3333333333333335</v>
          </cell>
          <cell r="GH101">
            <v>3.7142857142857144</v>
          </cell>
          <cell r="GJ101">
            <v>3.6071428571428572</v>
          </cell>
          <cell r="GK101">
            <v>3.6</v>
          </cell>
          <cell r="GL101">
            <v>3.6333333333333333</v>
          </cell>
          <cell r="GM101">
            <v>3.6666666666666665</v>
          </cell>
          <cell r="GO101">
            <v>3.804123711340206</v>
          </cell>
          <cell r="GP101">
            <v>3.7064220183486238</v>
          </cell>
          <cell r="GQ101">
            <v>3.7115384615384617</v>
          </cell>
          <cell r="GR101">
            <v>3.7586206896551726</v>
          </cell>
          <cell r="GT101">
            <v>3.7027027027027026</v>
          </cell>
          <cell r="GU101">
            <v>3.7763157894736841</v>
          </cell>
          <cell r="GV101">
            <v>3.7142857142857144</v>
          </cell>
          <cell r="GW101">
            <v>3.875</v>
          </cell>
          <cell r="GY101">
            <v>3.8125</v>
          </cell>
          <cell r="GZ101">
            <v>3.641025641025641</v>
          </cell>
          <cell r="HA101">
            <v>3.8</v>
          </cell>
          <cell r="HB101">
            <v>3.7391304347826089</v>
          </cell>
          <cell r="HD101">
            <v>3.8208955223880596</v>
          </cell>
          <cell r="HE101">
            <v>3.7532467532467533</v>
          </cell>
          <cell r="HF101">
            <v>3.8125</v>
          </cell>
          <cell r="HG101">
            <v>3.8181818181818183</v>
          </cell>
          <cell r="HI101">
            <v>3.8493150684931505</v>
          </cell>
          <cell r="HJ101">
            <v>3.8030303030303032</v>
          </cell>
          <cell r="HK101">
            <v>3.8333333333333335</v>
          </cell>
          <cell r="HL101">
            <v>3.8275862068965516</v>
          </cell>
          <cell r="HN101">
            <v>3.8028169014084505</v>
          </cell>
          <cell r="HO101">
            <v>3.6707317073170733</v>
          </cell>
          <cell r="HP101">
            <v>3.7250000000000001</v>
          </cell>
          <cell r="HQ101">
            <v>3.8548387096774195</v>
          </cell>
          <cell r="HS101">
            <v>3.8809523809523809</v>
          </cell>
          <cell r="HT101">
            <v>3.75</v>
          </cell>
          <cell r="HU101">
            <v>3.6666666666666665</v>
          </cell>
          <cell r="HV101">
            <v>3.7647058823529411</v>
          </cell>
          <cell r="HX101">
            <v>3.7833203429462197</v>
          </cell>
          <cell r="HY101">
            <v>3.6766096762459077</v>
          </cell>
          <cell r="HZ101">
            <v>3.7260606060606061</v>
          </cell>
          <cell r="IA101">
            <v>3.743712055507372</v>
          </cell>
        </row>
        <row r="102">
          <cell r="A102" t="str">
            <v>f5</v>
          </cell>
          <cell r="B102">
            <v>3.6777777777777776</v>
          </cell>
          <cell r="C102">
            <v>3.0625</v>
          </cell>
          <cell r="D102">
            <v>3.4693877551020407</v>
          </cell>
          <cell r="E102">
            <v>3.5227272727272729</v>
          </cell>
          <cell r="L102">
            <v>3.7586206896551726</v>
          </cell>
          <cell r="M102">
            <v>3.8333333333333335</v>
          </cell>
          <cell r="N102">
            <v>3.5882352941176472</v>
          </cell>
          <cell r="O102">
            <v>3.6666666666666665</v>
          </cell>
          <cell r="Q102">
            <v>3.5135135135135136</v>
          </cell>
          <cell r="R102">
            <v>3.7297297297297298</v>
          </cell>
          <cell r="S102">
            <v>3.5833333333333335</v>
          </cell>
          <cell r="T102">
            <v>3.8292682926829267</v>
          </cell>
          <cell r="V102">
            <v>3.4166666666666665</v>
          </cell>
          <cell r="W102">
            <v>3.2444444444444445</v>
          </cell>
          <cell r="X102">
            <v>3.5263157894736841</v>
          </cell>
          <cell r="Y102">
            <v>3.3030303030303032</v>
          </cell>
          <cell r="AA102">
            <v>3.596774193548387</v>
          </cell>
          <cell r="AB102">
            <v>3.5106382978723403</v>
          </cell>
          <cell r="AC102">
            <v>3.4024390243902438</v>
          </cell>
          <cell r="AD102">
            <v>3.6582278481012658</v>
          </cell>
          <cell r="AF102">
            <v>3.3225806451612905</v>
          </cell>
          <cell r="AG102">
            <v>3.6857142857142855</v>
          </cell>
          <cell r="AH102">
            <v>3.5</v>
          </cell>
          <cell r="AI102">
            <v>3.6538461538461537</v>
          </cell>
          <cell r="AK102">
            <v>3.6981132075471699</v>
          </cell>
          <cell r="AL102">
            <v>3.6949152542372881</v>
          </cell>
          <cell r="AM102">
            <v>3.4857142857142858</v>
          </cell>
          <cell r="AN102">
            <v>3.5373134328358211</v>
          </cell>
          <cell r="AP102">
            <v>3.7837837837837838</v>
          </cell>
          <cell r="AQ102">
            <v>3.6363636363636362</v>
          </cell>
          <cell r="AR102">
            <v>3.9</v>
          </cell>
          <cell r="AS102">
            <v>3.9090909090909092</v>
          </cell>
          <cell r="AV102">
            <v>4</v>
          </cell>
          <cell r="AW102">
            <v>4</v>
          </cell>
          <cell r="AX102">
            <v>4</v>
          </cell>
          <cell r="AZ102">
            <v>3.6565656565656566</v>
          </cell>
          <cell r="BA102">
            <v>3.3444444444444446</v>
          </cell>
          <cell r="BB102">
            <v>3.5647058823529414</v>
          </cell>
          <cell r="BC102">
            <v>3.3157894736842106</v>
          </cell>
          <cell r="BE102">
            <v>3.4198473282442747</v>
          </cell>
          <cell r="BF102">
            <v>3.2769230769230768</v>
          </cell>
          <cell r="BG102">
            <v>3.377952755905512</v>
          </cell>
          <cell r="BH102">
            <v>3.5086206896551726</v>
          </cell>
          <cell r="BJ102">
            <v>3.6734693877551021</v>
          </cell>
          <cell r="BK102">
            <v>3.6862745098039214</v>
          </cell>
          <cell r="BL102">
            <v>3.652173913043478</v>
          </cell>
          <cell r="BM102">
            <v>3.7380952380952381</v>
          </cell>
          <cell r="BO102">
            <v>3.8</v>
          </cell>
          <cell r="BP102">
            <v>3.4216867469879517</v>
          </cell>
          <cell r="BQ102">
            <v>3.3947368421052633</v>
          </cell>
          <cell r="BR102">
            <v>3.6984126984126986</v>
          </cell>
          <cell r="BT102">
            <v>3.75</v>
          </cell>
          <cell r="BY102">
            <v>3.7785714285714285</v>
          </cell>
          <cell r="BZ102">
            <v>3.5289855072463769</v>
          </cell>
          <cell r="CA102">
            <v>3.613861386138614</v>
          </cell>
          <cell r="CB102">
            <v>3.7659574468085109</v>
          </cell>
          <cell r="CD102">
            <v>3.7623762376237622</v>
          </cell>
          <cell r="CE102">
            <v>3.75</v>
          </cell>
          <cell r="CF102">
            <v>3.70873786407767</v>
          </cell>
          <cell r="CG102">
            <v>3.6909090909090909</v>
          </cell>
          <cell r="CI102">
            <v>3.5681818181818183</v>
          </cell>
          <cell r="CJ102">
            <v>3.8297872340425534</v>
          </cell>
          <cell r="CK102">
            <v>3.6666666666666665</v>
          </cell>
          <cell r="CL102">
            <v>3.6666666666666665</v>
          </cell>
          <cell r="CN102">
            <v>3.6666666666666665</v>
          </cell>
          <cell r="CO102">
            <v>3.4257425742574257</v>
          </cell>
          <cell r="CP102">
            <v>3.6046511627906979</v>
          </cell>
          <cell r="CQ102">
            <v>3.3650793650793651</v>
          </cell>
          <cell r="CS102">
            <v>3.657142857142857</v>
          </cell>
          <cell r="CT102">
            <v>3.5126050420168067</v>
          </cell>
          <cell r="CU102">
            <v>3.4814814814814814</v>
          </cell>
          <cell r="CV102">
            <v>3.4603174603174605</v>
          </cell>
          <cell r="CX102">
            <v>3.6666666666666665</v>
          </cell>
          <cell r="CY102">
            <v>3.75</v>
          </cell>
          <cell r="CZ102">
            <v>3.7758620689655173</v>
          </cell>
          <cell r="DA102">
            <v>3.9137931034482758</v>
          </cell>
          <cell r="DC102">
            <v>3.5405405405405403</v>
          </cell>
          <cell r="DD102">
            <v>3.421875</v>
          </cell>
          <cell r="DE102">
            <v>3.5370370370370372</v>
          </cell>
          <cell r="DF102">
            <v>3.6923076923076925</v>
          </cell>
          <cell r="DH102">
            <v>3.6578947368421053</v>
          </cell>
          <cell r="DI102">
            <v>3.5166666666666666</v>
          </cell>
          <cell r="DJ102">
            <v>3.8378378378378377</v>
          </cell>
          <cell r="DK102">
            <v>3.7966101694915255</v>
          </cell>
          <cell r="DM102">
            <v>3.6296296296296298</v>
          </cell>
          <cell r="DN102">
            <v>3.6785714285714284</v>
          </cell>
          <cell r="DO102">
            <v>4</v>
          </cell>
          <cell r="DP102">
            <v>3.875</v>
          </cell>
          <cell r="DR102">
            <v>3.5909090909090908</v>
          </cell>
          <cell r="DS102">
            <v>3.8260869565217392</v>
          </cell>
          <cell r="DT102">
            <v>3.6428571428571428</v>
          </cell>
          <cell r="DU102">
            <v>3.4615384615384617</v>
          </cell>
          <cell r="DW102">
            <v>3.7916666666666665</v>
          </cell>
          <cell r="DX102">
            <v>3.8148148148148149</v>
          </cell>
          <cell r="DY102">
            <v>3.7619047619047619</v>
          </cell>
          <cell r="DZ102">
            <v>3.7142857142857144</v>
          </cell>
          <cell r="EB102">
            <v>3.7543859649122808</v>
          </cell>
          <cell r="EC102">
            <v>3.8181818181818183</v>
          </cell>
          <cell r="ED102">
            <v>3.8243243243243241</v>
          </cell>
          <cell r="EE102">
            <v>3.85</v>
          </cell>
          <cell r="EG102">
            <v>3.5</v>
          </cell>
          <cell r="EH102">
            <v>3.5806451612903225</v>
          </cell>
          <cell r="EI102">
            <v>3.6785714285714284</v>
          </cell>
          <cell r="EJ102">
            <v>3.8</v>
          </cell>
          <cell r="EL102">
            <v>3.2</v>
          </cell>
          <cell r="EM102">
            <v>3.2682926829268291</v>
          </cell>
          <cell r="EN102">
            <v>3.5833333333333335</v>
          </cell>
          <cell r="EO102">
            <v>3.3636363636363638</v>
          </cell>
          <cell r="ER102">
            <v>3.4750000000000001</v>
          </cell>
          <cell r="ES102">
            <v>3.4390243902439024</v>
          </cell>
          <cell r="ET102">
            <v>3.3972602739726026</v>
          </cell>
          <cell r="EV102">
            <v>3.8918918918918921</v>
          </cell>
          <cell r="EX102">
            <v>3.6315789473684212</v>
          </cell>
          <cell r="EY102">
            <v>4</v>
          </cell>
          <cell r="FA102">
            <v>3.5909090909090908</v>
          </cell>
          <cell r="FB102">
            <v>3.4230769230769229</v>
          </cell>
          <cell r="FC102">
            <v>3.6666666666666665</v>
          </cell>
          <cell r="FD102">
            <v>3.2142857142857144</v>
          </cell>
          <cell r="FF102">
            <v>3.5169491525423728</v>
          </cell>
          <cell r="FG102">
            <v>3.5530303030303032</v>
          </cell>
          <cell r="FH102">
            <v>3.5365853658536586</v>
          </cell>
          <cell r="FI102">
            <v>3.6296296296296298</v>
          </cell>
          <cell r="FK102">
            <v>3.5531914893617023</v>
          </cell>
          <cell r="FL102">
            <v>3.6808510638297873</v>
          </cell>
          <cell r="FM102">
            <v>3.4888888888888889</v>
          </cell>
          <cell r="FN102">
            <v>3.6</v>
          </cell>
          <cell r="FR102">
            <v>3.7162162162162162</v>
          </cell>
          <cell r="FS102">
            <v>3.7088607594936707</v>
          </cell>
          <cell r="FU102">
            <v>3.5569620253164556</v>
          </cell>
          <cell r="FV102">
            <v>3.4750000000000001</v>
          </cell>
          <cell r="FW102">
            <v>3.3223140495867769</v>
          </cell>
          <cell r="FX102">
            <v>3.6</v>
          </cell>
          <cell r="FZ102">
            <v>3.7428571428571429</v>
          </cell>
          <cell r="GA102">
            <v>3.2692307692307692</v>
          </cell>
          <cell r="GB102">
            <v>3.6363636363636362</v>
          </cell>
          <cell r="GC102">
            <v>3.896551724137931</v>
          </cell>
          <cell r="GG102">
            <v>3</v>
          </cell>
          <cell r="GH102">
            <v>3.4285714285714284</v>
          </cell>
          <cell r="GJ102">
            <v>3.3456790123456792</v>
          </cell>
          <cell r="GK102">
            <v>3.3684210526315788</v>
          </cell>
          <cell r="GL102">
            <v>3.2705882352941176</v>
          </cell>
          <cell r="GM102">
            <v>3.5652173913043477</v>
          </cell>
          <cell r="GO102">
            <v>3.5274725274725274</v>
          </cell>
          <cell r="GP102">
            <v>3.5504587155963301</v>
          </cell>
          <cell r="GQ102">
            <v>3.3711340206185567</v>
          </cell>
          <cell r="GR102">
            <v>3.5316455696202533</v>
          </cell>
          <cell r="GT102">
            <v>3.5972222222222223</v>
          </cell>
          <cell r="GU102">
            <v>3.6666666666666665</v>
          </cell>
          <cell r="GV102">
            <v>3.5</v>
          </cell>
          <cell r="GW102">
            <v>3.7</v>
          </cell>
          <cell r="GY102">
            <v>3.71875</v>
          </cell>
          <cell r="GZ102">
            <v>3.7179487179487181</v>
          </cell>
          <cell r="HA102">
            <v>3.4210526315789473</v>
          </cell>
          <cell r="HB102">
            <v>3.2105263157894739</v>
          </cell>
          <cell r="HD102">
            <v>3.5714285714285716</v>
          </cell>
          <cell r="HE102">
            <v>3.5810810810810811</v>
          </cell>
          <cell r="HF102">
            <v>3.625</v>
          </cell>
          <cell r="HG102">
            <v>3.5873015873015874</v>
          </cell>
          <cell r="HI102">
            <v>3.4444444444444446</v>
          </cell>
          <cell r="HJ102">
            <v>3.557377049180328</v>
          </cell>
          <cell r="HK102">
            <v>3.5306122448979593</v>
          </cell>
          <cell r="HL102">
            <v>3.6785714285714284</v>
          </cell>
          <cell r="HN102">
            <v>3.5161290322580645</v>
          </cell>
          <cell r="HO102">
            <v>3.4487179487179489</v>
          </cell>
          <cell r="HP102">
            <v>3.2142857142857144</v>
          </cell>
          <cell r="HQ102">
            <v>3.6206896551724137</v>
          </cell>
          <cell r="HS102">
            <v>3.5476190476190474</v>
          </cell>
          <cell r="HT102">
            <v>3.7179487179487181</v>
          </cell>
          <cell r="HU102">
            <v>3.6875</v>
          </cell>
          <cell r="HV102">
            <v>3.5757575757575757</v>
          </cell>
          <cell r="HX102">
            <v>3.609775641025641</v>
          </cell>
          <cell r="HY102">
            <v>3.5317220543806647</v>
          </cell>
          <cell r="HZ102">
            <v>3.5417190775681342</v>
          </cell>
          <cell r="IA102">
            <v>3.6133812303547375</v>
          </cell>
        </row>
        <row r="103">
          <cell r="A103" t="str">
            <v>f6</v>
          </cell>
          <cell r="B103">
            <v>3.7415730337078652</v>
          </cell>
          <cell r="C103">
            <v>3.4888888888888889</v>
          </cell>
          <cell r="D103">
            <v>3.6222222222222222</v>
          </cell>
          <cell r="E103">
            <v>3.7954545454545454</v>
          </cell>
          <cell r="L103">
            <v>3.7931034482758621</v>
          </cell>
          <cell r="M103">
            <v>3.9333333333333331</v>
          </cell>
          <cell r="N103">
            <v>3.6153846153846154</v>
          </cell>
          <cell r="O103">
            <v>3.6388888888888888</v>
          </cell>
          <cell r="Q103">
            <v>3.6578947368421053</v>
          </cell>
          <cell r="R103">
            <v>3.8250000000000002</v>
          </cell>
          <cell r="S103">
            <v>3.6</v>
          </cell>
          <cell r="T103">
            <v>3.8461538461538463</v>
          </cell>
          <cell r="V103">
            <v>3.7027027027027026</v>
          </cell>
          <cell r="W103">
            <v>3.4285714285714284</v>
          </cell>
          <cell r="X103">
            <v>3.6666666666666665</v>
          </cell>
          <cell r="Y103">
            <v>3.3421052631578947</v>
          </cell>
          <cell r="AA103">
            <v>3.7121212121212119</v>
          </cell>
          <cell r="AB103">
            <v>3.4313725490196076</v>
          </cell>
          <cell r="AC103">
            <v>3.6136363636363638</v>
          </cell>
          <cell r="AD103">
            <v>3.7875000000000001</v>
          </cell>
          <cell r="AF103">
            <v>3.6129032258064515</v>
          </cell>
          <cell r="AG103">
            <v>3.6944444444444446</v>
          </cell>
          <cell r="AH103">
            <v>3.6774193548387095</v>
          </cell>
          <cell r="AI103">
            <v>3.7083333333333335</v>
          </cell>
          <cell r="AK103">
            <v>3.8181818181818183</v>
          </cell>
          <cell r="AL103">
            <v>3.7118644067796609</v>
          </cell>
          <cell r="AM103">
            <v>3.6764705882352939</v>
          </cell>
          <cell r="AN103">
            <v>3.7971014492753623</v>
          </cell>
          <cell r="AP103">
            <v>3.8205128205128207</v>
          </cell>
          <cell r="AQ103">
            <v>3.5517241379310347</v>
          </cell>
          <cell r="AR103">
            <v>3.8775510204081631</v>
          </cell>
          <cell r="AS103">
            <v>3.8837209302325579</v>
          </cell>
          <cell r="AV103">
            <v>4</v>
          </cell>
          <cell r="AW103">
            <v>4</v>
          </cell>
          <cell r="AX103">
            <v>4</v>
          </cell>
          <cell r="AZ103">
            <v>3.6633663366336635</v>
          </cell>
          <cell r="BA103">
            <v>3.5977011494252875</v>
          </cell>
          <cell r="BB103">
            <v>3.5681818181818183</v>
          </cell>
          <cell r="BC103">
            <v>3.6271186440677967</v>
          </cell>
          <cell r="BE103">
            <v>3.6384615384615384</v>
          </cell>
          <cell r="BF103">
            <v>3.4222222222222221</v>
          </cell>
          <cell r="BG103">
            <v>3.5396825396825395</v>
          </cell>
          <cell r="BH103">
            <v>3.622950819672131</v>
          </cell>
          <cell r="BJ103">
            <v>3.7446808510638299</v>
          </cell>
          <cell r="BK103">
            <v>3.7735849056603774</v>
          </cell>
          <cell r="BL103">
            <v>3.8444444444444446</v>
          </cell>
          <cell r="BM103">
            <v>3.7073170731707319</v>
          </cell>
          <cell r="BO103">
            <v>3.75</v>
          </cell>
          <cell r="BP103">
            <v>3.5609756097560976</v>
          </cell>
          <cell r="BQ103">
            <v>3.3456790123456792</v>
          </cell>
          <cell r="BR103">
            <v>3.4918032786885247</v>
          </cell>
          <cell r="BT103">
            <v>3.6111111111111112</v>
          </cell>
          <cell r="BY103">
            <v>3.8391608391608392</v>
          </cell>
          <cell r="BZ103">
            <v>3.7272727272727271</v>
          </cell>
          <cell r="CA103">
            <v>3.6483516483516483</v>
          </cell>
          <cell r="CB103">
            <v>3.8645833333333335</v>
          </cell>
          <cell r="CD103">
            <v>3.76</v>
          </cell>
          <cell r="CE103">
            <v>3.6326530612244898</v>
          </cell>
          <cell r="CF103">
            <v>3.7870370370370372</v>
          </cell>
          <cell r="CG103">
            <v>3.7927927927927927</v>
          </cell>
          <cell r="CI103">
            <v>3.5909090909090908</v>
          </cell>
          <cell r="CJ103">
            <v>3.693877551020408</v>
          </cell>
          <cell r="CK103">
            <v>3.5</v>
          </cell>
          <cell r="CL103">
            <v>3.7777777777777777</v>
          </cell>
          <cell r="CN103">
            <v>3.784313725490196</v>
          </cell>
          <cell r="CO103">
            <v>3.70873786407767</v>
          </cell>
          <cell r="CP103">
            <v>3.8505747126436782</v>
          </cell>
          <cell r="CQ103">
            <v>3.53125</v>
          </cell>
          <cell r="CS103">
            <v>3.7101449275362319</v>
          </cell>
          <cell r="CT103">
            <v>3.7637795275590551</v>
          </cell>
          <cell r="CU103">
            <v>3.7454545454545456</v>
          </cell>
          <cell r="CV103">
            <v>3.703125</v>
          </cell>
          <cell r="CX103">
            <v>3.8235294117647061</v>
          </cell>
          <cell r="CY103">
            <v>3.8333333333333335</v>
          </cell>
          <cell r="CZ103">
            <v>3.85</v>
          </cell>
          <cell r="DA103">
            <v>3.9827586206896552</v>
          </cell>
          <cell r="DC103">
            <v>3.5</v>
          </cell>
          <cell r="DD103">
            <v>3.328125</v>
          </cell>
          <cell r="DE103">
            <v>3.6470588235294117</v>
          </cell>
          <cell r="DF103">
            <v>3.5</v>
          </cell>
          <cell r="DH103">
            <v>3.7105263157894739</v>
          </cell>
          <cell r="DI103">
            <v>3.7931034482758621</v>
          </cell>
          <cell r="DJ103">
            <v>3.8717948717948718</v>
          </cell>
          <cell r="DK103">
            <v>3.8852459016393444</v>
          </cell>
          <cell r="DM103">
            <v>3.75</v>
          </cell>
          <cell r="DN103">
            <v>3.6896551724137931</v>
          </cell>
          <cell r="DO103">
            <v>4</v>
          </cell>
          <cell r="DP103">
            <v>3.7777777777777777</v>
          </cell>
          <cell r="DR103">
            <v>4</v>
          </cell>
          <cell r="DS103">
            <v>3.6666666666666665</v>
          </cell>
          <cell r="DT103">
            <v>3.7586206896551726</v>
          </cell>
          <cell r="DU103">
            <v>3.52</v>
          </cell>
          <cell r="DW103">
            <v>3.875</v>
          </cell>
          <cell r="DX103">
            <v>3.6206896551724137</v>
          </cell>
          <cell r="DY103">
            <v>3.8181818181818183</v>
          </cell>
          <cell r="DZ103">
            <v>3.736842105263158</v>
          </cell>
          <cell r="EB103">
            <v>3.8596491228070176</v>
          </cell>
          <cell r="EC103">
            <v>3.7543859649122808</v>
          </cell>
          <cell r="ED103">
            <v>3.9027777777777777</v>
          </cell>
          <cell r="EE103">
            <v>3.9482758620689653</v>
          </cell>
          <cell r="EG103">
            <v>3.6</v>
          </cell>
          <cell r="EH103">
            <v>3.5294117647058822</v>
          </cell>
          <cell r="EI103">
            <v>3.6785714285714284</v>
          </cell>
          <cell r="EJ103">
            <v>3.88</v>
          </cell>
          <cell r="EL103">
            <v>3.3513513513513513</v>
          </cell>
          <cell r="EM103">
            <v>3.2195121951219514</v>
          </cell>
          <cell r="EN103">
            <v>3.6285714285714286</v>
          </cell>
          <cell r="EO103">
            <v>3.4651162790697674</v>
          </cell>
          <cell r="ER103">
            <v>3.6904761904761907</v>
          </cell>
          <cell r="ES103">
            <v>3.7073170731707319</v>
          </cell>
          <cell r="ET103">
            <v>3.7105263157894739</v>
          </cell>
          <cell r="EV103">
            <v>3.9729729729729728</v>
          </cell>
          <cell r="EX103">
            <v>3.9189189189189189</v>
          </cell>
          <cell r="EY103">
            <v>3.9375</v>
          </cell>
          <cell r="FA103">
            <v>3.9545454545454546</v>
          </cell>
          <cell r="FB103">
            <v>3.5384615384615383</v>
          </cell>
          <cell r="FC103">
            <v>3.9090909090909092</v>
          </cell>
          <cell r="FD103">
            <v>3.7857142857142856</v>
          </cell>
          <cell r="FF103">
            <v>3.6495726495726495</v>
          </cell>
          <cell r="FG103">
            <v>3.6259541984732824</v>
          </cell>
          <cell r="FH103">
            <v>3.7235772357723578</v>
          </cell>
          <cell r="FI103">
            <v>3.7064220183486238</v>
          </cell>
          <cell r="FK103">
            <v>3.6382978723404253</v>
          </cell>
          <cell r="FL103">
            <v>3.6304347826086958</v>
          </cell>
          <cell r="FM103">
            <v>3.6739130434782608</v>
          </cell>
          <cell r="FN103">
            <v>3.7555555555555555</v>
          </cell>
          <cell r="FR103">
            <v>3.88</v>
          </cell>
          <cell r="FS103">
            <v>3.8414634146341462</v>
          </cell>
          <cell r="FU103">
            <v>3.7124999999999999</v>
          </cell>
          <cell r="FV103">
            <v>3.5163934426229506</v>
          </cell>
          <cell r="FW103">
            <v>3.475806451612903</v>
          </cell>
          <cell r="FX103">
            <v>3.4949494949494948</v>
          </cell>
          <cell r="FZ103">
            <v>3.7352941176470589</v>
          </cell>
          <cell r="GA103">
            <v>3.75</v>
          </cell>
          <cell r="GB103">
            <v>3.4814814814814814</v>
          </cell>
          <cell r="GC103">
            <v>3.8928571428571428</v>
          </cell>
          <cell r="GG103">
            <v>3.3333333333333335</v>
          </cell>
          <cell r="GH103">
            <v>3.7142857142857144</v>
          </cell>
          <cell r="GJ103">
            <v>3.5357142857142856</v>
          </cell>
          <cell r="GK103">
            <v>3.3820224719101124</v>
          </cell>
          <cell r="GL103">
            <v>3.4204545454545454</v>
          </cell>
          <cell r="GM103">
            <v>3.6527777777777777</v>
          </cell>
          <cell r="GO103">
            <v>3.6770833333333335</v>
          </cell>
          <cell r="GP103">
            <v>3.6238532110091741</v>
          </cell>
          <cell r="GQ103">
            <v>3.6363636363636362</v>
          </cell>
          <cell r="GR103">
            <v>3.6588235294117646</v>
          </cell>
          <cell r="GT103">
            <v>3.5972222222222223</v>
          </cell>
          <cell r="GU103">
            <v>3.7123287671232879</v>
          </cell>
          <cell r="GV103">
            <v>3.6969696969696968</v>
          </cell>
          <cell r="GW103">
            <v>3.7804878048780486</v>
          </cell>
          <cell r="GY103">
            <v>3.8125</v>
          </cell>
          <cell r="GZ103">
            <v>3.7179487179487181</v>
          </cell>
          <cell r="HA103">
            <v>3.95</v>
          </cell>
          <cell r="HB103">
            <v>3.6086956521739131</v>
          </cell>
          <cell r="HD103">
            <v>3.7611940298507465</v>
          </cell>
          <cell r="HE103">
            <v>3.5945945945945947</v>
          </cell>
          <cell r="HF103">
            <v>3.7160493827160495</v>
          </cell>
          <cell r="HG103">
            <v>3.6818181818181817</v>
          </cell>
          <cell r="HI103">
            <v>3.7638888888888888</v>
          </cell>
          <cell r="HJ103">
            <v>3.6349206349206349</v>
          </cell>
          <cell r="HK103">
            <v>3.6</v>
          </cell>
          <cell r="HL103">
            <v>3.7931034482758621</v>
          </cell>
          <cell r="HN103">
            <v>3.6764705882352939</v>
          </cell>
          <cell r="HO103">
            <v>3.475609756097561</v>
          </cell>
          <cell r="HP103">
            <v>3.5384615384615383</v>
          </cell>
          <cell r="HQ103">
            <v>3.7457627118644066</v>
          </cell>
          <cell r="HS103">
            <v>3.6585365853658538</v>
          </cell>
          <cell r="HT103">
            <v>3.75</v>
          </cell>
          <cell r="HU103">
            <v>3.5333333333333332</v>
          </cell>
          <cell r="HV103">
            <v>3.5714285714285716</v>
          </cell>
          <cell r="HX103">
            <v>3.7143423137876388</v>
          </cell>
          <cell r="HY103">
            <v>3.6123973114264376</v>
          </cell>
          <cell r="HZ103">
            <v>3.6695616211745246</v>
          </cell>
          <cell r="IA103">
            <v>3.7085360459973464</v>
          </cell>
        </row>
        <row r="104">
          <cell r="A104" t="str">
            <v>f7</v>
          </cell>
          <cell r="B104">
            <v>3.7802197802197801</v>
          </cell>
          <cell r="C104">
            <v>3.4255319148936172</v>
          </cell>
          <cell r="D104">
            <v>3.6122448979591835</v>
          </cell>
          <cell r="E104">
            <v>3.4782608695652173</v>
          </cell>
          <cell r="L104">
            <v>4</v>
          </cell>
          <cell r="M104">
            <v>3.8666666666666667</v>
          </cell>
          <cell r="N104">
            <v>3.85</v>
          </cell>
          <cell r="O104">
            <v>3.8378378378378377</v>
          </cell>
          <cell r="Q104">
            <v>3.763157894736842</v>
          </cell>
          <cell r="R104">
            <v>3.7441860465116279</v>
          </cell>
          <cell r="S104">
            <v>3.8139534883720931</v>
          </cell>
          <cell r="T104">
            <v>4</v>
          </cell>
          <cell r="V104">
            <v>3.7692307692307692</v>
          </cell>
          <cell r="W104">
            <v>3.6538461538461537</v>
          </cell>
          <cell r="X104">
            <v>3.7222222222222223</v>
          </cell>
          <cell r="Y104">
            <v>3.7105263157894739</v>
          </cell>
          <cell r="AA104">
            <v>3.8571428571428572</v>
          </cell>
          <cell r="AB104">
            <v>3.8163265306122449</v>
          </cell>
          <cell r="AC104">
            <v>3.8651685393258428</v>
          </cell>
          <cell r="AD104">
            <v>3.8536585365853657</v>
          </cell>
          <cell r="AF104">
            <v>3.8857142857142857</v>
          </cell>
          <cell r="AG104">
            <v>3.9444444444444446</v>
          </cell>
          <cell r="AH104">
            <v>3.96875</v>
          </cell>
          <cell r="AI104">
            <v>3.9615384615384617</v>
          </cell>
          <cell r="AK104">
            <v>3.9090909090909092</v>
          </cell>
          <cell r="AL104">
            <v>3.8833333333333333</v>
          </cell>
          <cell r="AM104">
            <v>3.8235294117647061</v>
          </cell>
          <cell r="AN104">
            <v>3.842857142857143</v>
          </cell>
          <cell r="AP104">
            <v>3.6923076923076925</v>
          </cell>
          <cell r="AQ104">
            <v>3.4561403508771931</v>
          </cell>
          <cell r="AR104">
            <v>3.8039215686274508</v>
          </cell>
          <cell r="AS104">
            <v>3.6341463414634148</v>
          </cell>
          <cell r="AV104">
            <v>4</v>
          </cell>
          <cell r="AW104">
            <v>4</v>
          </cell>
          <cell r="AX104">
            <v>4</v>
          </cell>
          <cell r="AZ104">
            <v>3.8349514563106797</v>
          </cell>
          <cell r="BA104">
            <v>3.6086956521739131</v>
          </cell>
          <cell r="BB104">
            <v>3.632183908045977</v>
          </cell>
          <cell r="BC104">
            <v>3.8548387096774195</v>
          </cell>
          <cell r="BE104">
            <v>3.893939393939394</v>
          </cell>
          <cell r="BF104">
            <v>3.9044117647058822</v>
          </cell>
          <cell r="BG104">
            <v>3.8828125</v>
          </cell>
          <cell r="BH104">
            <v>3.8360655737704916</v>
          </cell>
          <cell r="BJ104">
            <v>3.8367346938775508</v>
          </cell>
          <cell r="BK104">
            <v>3.925925925925926</v>
          </cell>
          <cell r="BL104">
            <v>3.9565217391304346</v>
          </cell>
          <cell r="BM104">
            <v>3.9024390243902438</v>
          </cell>
          <cell r="BO104">
            <v>3.9624999999999999</v>
          </cell>
          <cell r="BP104">
            <v>3.9156626506024095</v>
          </cell>
          <cell r="BQ104">
            <v>3.8170731707317072</v>
          </cell>
          <cell r="BR104">
            <v>3.9076923076923076</v>
          </cell>
          <cell r="BT104">
            <v>3.7352941176470589</v>
          </cell>
          <cell r="BY104">
            <v>3.8055555555555554</v>
          </cell>
          <cell r="BZ104">
            <v>3.7318840579710146</v>
          </cell>
          <cell r="CA104">
            <v>3.7766990291262137</v>
          </cell>
          <cell r="CB104">
            <v>3.797979797979798</v>
          </cell>
          <cell r="CD104">
            <v>3.9320388349514563</v>
          </cell>
          <cell r="CE104">
            <v>3.9509803921568629</v>
          </cell>
          <cell r="CF104">
            <v>3.9454545454545453</v>
          </cell>
          <cell r="CG104">
            <v>3.9310344827586206</v>
          </cell>
          <cell r="CI104">
            <v>3.8222222222222224</v>
          </cell>
          <cell r="CJ104">
            <v>3.6</v>
          </cell>
          <cell r="CK104">
            <v>3.5675675675675675</v>
          </cell>
          <cell r="CL104">
            <v>3.7297297297297298</v>
          </cell>
          <cell r="CN104">
            <v>3.912621359223301</v>
          </cell>
          <cell r="CO104">
            <v>3.7254901960784315</v>
          </cell>
          <cell r="CP104">
            <v>3.9662921348314608</v>
          </cell>
          <cell r="CQ104">
            <v>3.8732394366197185</v>
          </cell>
          <cell r="CS104">
            <v>3.8263888888888888</v>
          </cell>
          <cell r="CT104">
            <v>3.8253968253968256</v>
          </cell>
          <cell r="CU104">
            <v>3.8947368421052633</v>
          </cell>
          <cell r="CV104">
            <v>3.671875</v>
          </cell>
          <cell r="CX104">
            <v>3.9411764705882355</v>
          </cell>
          <cell r="CY104">
            <v>3.9375</v>
          </cell>
          <cell r="CZ104">
            <v>3.9666666666666668</v>
          </cell>
          <cell r="DA104">
            <v>3.9482758620689653</v>
          </cell>
          <cell r="DC104">
            <v>3.6904761904761907</v>
          </cell>
          <cell r="DD104">
            <v>3.5555555555555554</v>
          </cell>
          <cell r="DE104">
            <v>3.6481481481481484</v>
          </cell>
          <cell r="DF104">
            <v>3.7179487179487181</v>
          </cell>
          <cell r="DH104">
            <v>3.7894736842105261</v>
          </cell>
          <cell r="DI104">
            <v>3.78125</v>
          </cell>
          <cell r="DJ104">
            <v>3.6052631578947367</v>
          </cell>
          <cell r="DK104">
            <v>3.721311475409836</v>
          </cell>
          <cell r="DM104">
            <v>3.6296296296296298</v>
          </cell>
          <cell r="DN104">
            <v>3.6896551724137931</v>
          </cell>
          <cell r="DO104">
            <v>3.5</v>
          </cell>
          <cell r="DP104">
            <v>3.6666666666666665</v>
          </cell>
          <cell r="DR104">
            <v>3.8636363636363638</v>
          </cell>
          <cell r="DS104">
            <v>3.9583333333333335</v>
          </cell>
          <cell r="DT104">
            <v>3.896551724137931</v>
          </cell>
          <cell r="DU104">
            <v>3.9230769230769229</v>
          </cell>
          <cell r="DW104">
            <v>3.9166666666666665</v>
          </cell>
          <cell r="DX104">
            <v>3.896551724137931</v>
          </cell>
          <cell r="DY104">
            <v>3.875</v>
          </cell>
          <cell r="DZ104">
            <v>3.9545454545454546</v>
          </cell>
          <cell r="EB104">
            <v>3.5964912280701755</v>
          </cell>
          <cell r="EC104">
            <v>3.4074074074074074</v>
          </cell>
          <cell r="ED104">
            <v>3.6805555555555554</v>
          </cell>
          <cell r="EE104">
            <v>3.8596491228070176</v>
          </cell>
          <cell r="EG104">
            <v>3.5142857142857142</v>
          </cell>
          <cell r="EH104">
            <v>3.3333333333333335</v>
          </cell>
          <cell r="EI104">
            <v>3.7857142857142856</v>
          </cell>
          <cell r="EJ104">
            <v>3.875</v>
          </cell>
          <cell r="EL104">
            <v>3.6046511627906979</v>
          </cell>
          <cell r="EM104">
            <v>3.7</v>
          </cell>
          <cell r="EN104">
            <v>3.9189189189189189</v>
          </cell>
          <cell r="EO104">
            <v>3.8260869565217392</v>
          </cell>
          <cell r="ER104">
            <v>3.8160919540229883</v>
          </cell>
          <cell r="ES104">
            <v>3.9529411764705884</v>
          </cell>
          <cell r="ET104">
            <v>3.8157894736842106</v>
          </cell>
          <cell r="EV104">
            <v>3.2702702702702702</v>
          </cell>
          <cell r="EX104">
            <v>3.6486486486486487</v>
          </cell>
          <cell r="EY104">
            <v>3.9375</v>
          </cell>
          <cell r="FA104">
            <v>3.9090909090909092</v>
          </cell>
          <cell r="FB104">
            <v>3.8461538461538463</v>
          </cell>
          <cell r="FC104">
            <v>4</v>
          </cell>
          <cell r="FD104">
            <v>4</v>
          </cell>
          <cell r="FF104">
            <v>3.6638655462184873</v>
          </cell>
          <cell r="FG104">
            <v>3.5746268656716418</v>
          </cell>
          <cell r="FH104">
            <v>3.8976377952755907</v>
          </cell>
          <cell r="FI104">
            <v>3.7981651376146788</v>
          </cell>
          <cell r="FK104">
            <v>3.9166666666666665</v>
          </cell>
          <cell r="FL104">
            <v>3.7872340425531914</v>
          </cell>
          <cell r="FM104">
            <v>3.8936170212765959</v>
          </cell>
          <cell r="FN104">
            <v>3.9166666666666665</v>
          </cell>
          <cell r="FR104">
            <v>3.9342105263157894</v>
          </cell>
          <cell r="FS104">
            <v>3.8705882352941177</v>
          </cell>
          <cell r="FU104">
            <v>3.8048780487804876</v>
          </cell>
          <cell r="FV104">
            <v>3.6825396825396823</v>
          </cell>
          <cell r="FW104">
            <v>3.6991869918699187</v>
          </cell>
          <cell r="FX104">
            <v>3.5346534653465347</v>
          </cell>
          <cell r="FZ104">
            <v>3.8857142857142857</v>
          </cell>
          <cell r="GA104">
            <v>3.96</v>
          </cell>
          <cell r="GB104">
            <v>3.7407407407407409</v>
          </cell>
          <cell r="GC104">
            <v>3.9655172413793105</v>
          </cell>
          <cell r="GG104">
            <v>3.3333333333333335</v>
          </cell>
          <cell r="GH104">
            <v>3.8571428571428572</v>
          </cell>
          <cell r="GJ104">
            <v>3.8333333333333335</v>
          </cell>
          <cell r="GK104">
            <v>3.7604166666666665</v>
          </cell>
          <cell r="GL104">
            <v>3.8461538461538463</v>
          </cell>
          <cell r="GM104">
            <v>3.8571428571428572</v>
          </cell>
          <cell r="GO104">
            <v>3.9072164948453607</v>
          </cell>
          <cell r="GP104">
            <v>3.8363636363636364</v>
          </cell>
          <cell r="GQ104">
            <v>3.8962264150943398</v>
          </cell>
          <cell r="GR104">
            <v>3.847826086956522</v>
          </cell>
          <cell r="GT104">
            <v>3.8055555555555554</v>
          </cell>
          <cell r="GU104">
            <v>3.7974683544303796</v>
          </cell>
          <cell r="GV104">
            <v>3.8888888888888888</v>
          </cell>
          <cell r="GW104">
            <v>3.975609756097561</v>
          </cell>
          <cell r="GY104">
            <v>3.875</v>
          </cell>
          <cell r="GZ104">
            <v>3.6923076923076925</v>
          </cell>
          <cell r="HA104">
            <v>3.9523809523809526</v>
          </cell>
          <cell r="HB104">
            <v>3.7391304347826089</v>
          </cell>
          <cell r="HD104">
            <v>3.893939393939394</v>
          </cell>
          <cell r="HE104">
            <v>3.8987341772151898</v>
          </cell>
          <cell r="HF104">
            <v>3.7654320987654319</v>
          </cell>
          <cell r="HG104">
            <v>3.6969696969696968</v>
          </cell>
          <cell r="HI104">
            <v>3.9315068493150687</v>
          </cell>
          <cell r="HJ104">
            <v>3.609375</v>
          </cell>
          <cell r="HK104">
            <v>3.6666666666666665</v>
          </cell>
          <cell r="HL104">
            <v>3.7037037037037037</v>
          </cell>
          <cell r="HN104">
            <v>3.8450704225352115</v>
          </cell>
          <cell r="HO104">
            <v>3.7439024390243905</v>
          </cell>
          <cell r="HP104">
            <v>3.8170731707317072</v>
          </cell>
          <cell r="HQ104">
            <v>3.935483870967742</v>
          </cell>
          <cell r="HS104">
            <v>3.8409090909090908</v>
          </cell>
          <cell r="HT104">
            <v>3.9230769230769229</v>
          </cell>
          <cell r="HU104">
            <v>3.84375</v>
          </cell>
          <cell r="HV104">
            <v>3.7567567567567566</v>
          </cell>
          <cell r="HX104">
            <v>3.8206225680933854</v>
          </cell>
          <cell r="HY104">
            <v>3.7533796127146513</v>
          </cell>
          <cell r="HZ104">
            <v>3.8253713368125251</v>
          </cell>
          <cell r="IA104">
            <v>3.8122045552213151</v>
          </cell>
        </row>
        <row r="105">
          <cell r="A105" t="str">
            <v>f8</v>
          </cell>
          <cell r="B105">
            <v>3.6777777777777776</v>
          </cell>
          <cell r="C105">
            <v>2.2222222222222223</v>
          </cell>
          <cell r="D105">
            <v>3.5510204081632653</v>
          </cell>
          <cell r="E105">
            <v>3.5777777777777779</v>
          </cell>
          <cell r="L105">
            <v>3.9310344827586206</v>
          </cell>
          <cell r="M105">
            <v>3.7666666666666666</v>
          </cell>
          <cell r="N105">
            <v>3.8684210526315788</v>
          </cell>
          <cell r="O105">
            <v>3.810810810810811</v>
          </cell>
          <cell r="Q105">
            <v>3.763157894736842</v>
          </cell>
          <cell r="R105">
            <v>3.7441860465116279</v>
          </cell>
          <cell r="S105">
            <v>3.5675675675675675</v>
          </cell>
          <cell r="T105">
            <v>3.8809523809523809</v>
          </cell>
          <cell r="V105">
            <v>3.5263157894736841</v>
          </cell>
          <cell r="W105">
            <v>3.5384615384615383</v>
          </cell>
          <cell r="X105">
            <v>3.5</v>
          </cell>
          <cell r="Y105">
            <v>3.2222222222222223</v>
          </cell>
          <cell r="AA105">
            <v>3.6666666666666665</v>
          </cell>
          <cell r="AB105">
            <v>3.5700934579439254</v>
          </cell>
          <cell r="AC105">
            <v>3.4888888888888889</v>
          </cell>
          <cell r="AD105">
            <v>3.6202531645569622</v>
          </cell>
          <cell r="AF105">
            <v>3.625</v>
          </cell>
          <cell r="AG105">
            <v>3.8333333333333335</v>
          </cell>
          <cell r="AH105">
            <v>3.5333333333333332</v>
          </cell>
          <cell r="AI105">
            <v>3.4166666666666665</v>
          </cell>
          <cell r="AK105">
            <v>3.8076923076923075</v>
          </cell>
          <cell r="AL105">
            <v>3.8305084745762712</v>
          </cell>
          <cell r="AM105">
            <v>3.7297297297297298</v>
          </cell>
          <cell r="AN105">
            <v>3.6142857142857143</v>
          </cell>
          <cell r="AP105">
            <v>3.9743589743589745</v>
          </cell>
          <cell r="AQ105">
            <v>3.5294117647058822</v>
          </cell>
          <cell r="AR105">
            <v>3.8571428571428572</v>
          </cell>
          <cell r="AS105">
            <v>3.9090909090909092</v>
          </cell>
          <cell r="AV105">
            <v>4</v>
          </cell>
          <cell r="AW105">
            <v>3.9</v>
          </cell>
          <cell r="AX105">
            <v>4</v>
          </cell>
          <cell r="AZ105">
            <v>3.638095238095238</v>
          </cell>
          <cell r="BA105">
            <v>3.6516853932584268</v>
          </cell>
          <cell r="BB105">
            <v>3.7</v>
          </cell>
          <cell r="BC105">
            <v>3.7333333333333334</v>
          </cell>
          <cell r="BE105">
            <v>3.546153846153846</v>
          </cell>
          <cell r="BF105">
            <v>3.5151515151515151</v>
          </cell>
          <cell r="BG105">
            <v>3.5503875968992249</v>
          </cell>
          <cell r="BH105">
            <v>3.622950819672131</v>
          </cell>
          <cell r="BJ105">
            <v>3.8958333333333335</v>
          </cell>
          <cell r="BK105">
            <v>3.8113207547169812</v>
          </cell>
          <cell r="BL105">
            <v>3.2173913043478262</v>
          </cell>
          <cell r="BM105">
            <v>3.8780487804878048</v>
          </cell>
          <cell r="BO105">
            <v>3.7625000000000002</v>
          </cell>
          <cell r="BP105">
            <v>3.3012048192771086</v>
          </cell>
          <cell r="BQ105">
            <v>3.3924050632911391</v>
          </cell>
          <cell r="BR105">
            <v>3.5538461538461537</v>
          </cell>
          <cell r="BT105">
            <v>3.8333333333333335</v>
          </cell>
          <cell r="BY105">
            <v>3.7552447552447554</v>
          </cell>
          <cell r="BZ105">
            <v>3.6315789473684212</v>
          </cell>
          <cell r="CA105">
            <v>3.6132075471698113</v>
          </cell>
          <cell r="CB105">
            <v>3.8888888888888888</v>
          </cell>
          <cell r="CD105">
            <v>3.7623762376237622</v>
          </cell>
          <cell r="CE105">
            <v>3.5490196078431371</v>
          </cell>
          <cell r="CF105">
            <v>3.6635514018691588</v>
          </cell>
          <cell r="CG105">
            <v>3.6071428571428572</v>
          </cell>
          <cell r="CI105">
            <v>3.6</v>
          </cell>
          <cell r="CJ105">
            <v>3.6153846153846154</v>
          </cell>
          <cell r="CK105">
            <v>3.4324324324324325</v>
          </cell>
          <cell r="CL105">
            <v>3.8285714285714287</v>
          </cell>
          <cell r="CN105">
            <v>3.6990291262135924</v>
          </cell>
          <cell r="CO105">
            <v>3.6470588235294117</v>
          </cell>
          <cell r="CP105">
            <v>3.8202247191011236</v>
          </cell>
          <cell r="CQ105">
            <v>3.5507246376811592</v>
          </cell>
          <cell r="CS105">
            <v>3.7872340425531914</v>
          </cell>
          <cell r="CT105">
            <v>3.7716535433070866</v>
          </cell>
          <cell r="CU105">
            <v>3.7407407407407409</v>
          </cell>
          <cell r="CV105">
            <v>3.7076923076923078</v>
          </cell>
          <cell r="CX105">
            <v>3.8431372549019609</v>
          </cell>
          <cell r="CY105">
            <v>3.875</v>
          </cell>
          <cell r="CZ105">
            <v>3.9166666666666665</v>
          </cell>
          <cell r="DA105">
            <v>3.9655172413793105</v>
          </cell>
          <cell r="DC105">
            <v>3.625</v>
          </cell>
          <cell r="DD105">
            <v>3.296875</v>
          </cell>
          <cell r="DE105">
            <v>3.64</v>
          </cell>
          <cell r="DF105">
            <v>3.3902439024390243</v>
          </cell>
          <cell r="DH105">
            <v>3.8684210526315788</v>
          </cell>
          <cell r="DI105">
            <v>3.796875</v>
          </cell>
          <cell r="DJ105">
            <v>3.7894736842105261</v>
          </cell>
          <cell r="DK105">
            <v>3.8225806451612905</v>
          </cell>
          <cell r="DM105">
            <v>3.4074074074074074</v>
          </cell>
          <cell r="DN105">
            <v>3.7333333333333334</v>
          </cell>
          <cell r="DO105">
            <v>3.7777777777777777</v>
          </cell>
          <cell r="DP105">
            <v>3.75</v>
          </cell>
          <cell r="DR105">
            <v>3.7272727272727271</v>
          </cell>
          <cell r="DS105">
            <v>3.6956521739130435</v>
          </cell>
          <cell r="DT105">
            <v>3.7586206896551726</v>
          </cell>
          <cell r="DU105">
            <v>3.625</v>
          </cell>
          <cell r="DW105">
            <v>4</v>
          </cell>
          <cell r="DX105">
            <v>3.6</v>
          </cell>
          <cell r="DY105">
            <v>3.8695652173913042</v>
          </cell>
          <cell r="DZ105">
            <v>3.9</v>
          </cell>
          <cell r="EB105">
            <v>3.6315789473684212</v>
          </cell>
          <cell r="EC105">
            <v>3.7719298245614037</v>
          </cell>
          <cell r="ED105">
            <v>3.7777777777777777</v>
          </cell>
          <cell r="EE105">
            <v>3.9152542372881354</v>
          </cell>
          <cell r="EG105">
            <v>3.4857142857142858</v>
          </cell>
          <cell r="EH105">
            <v>3.5</v>
          </cell>
          <cell r="EI105">
            <v>3.8214285714285716</v>
          </cell>
          <cell r="EJ105">
            <v>3.92</v>
          </cell>
          <cell r="EL105">
            <v>3.2142857142857144</v>
          </cell>
          <cell r="EM105">
            <v>3.4390243902439024</v>
          </cell>
          <cell r="EN105">
            <v>3.5675675675675675</v>
          </cell>
          <cell r="EO105">
            <v>3.7727272727272729</v>
          </cell>
          <cell r="ER105">
            <v>3.6551724137931036</v>
          </cell>
          <cell r="ES105">
            <v>3.5903614457831323</v>
          </cell>
          <cell r="ET105">
            <v>3.5810810810810811</v>
          </cell>
          <cell r="EV105">
            <v>4</v>
          </cell>
          <cell r="EX105">
            <v>3.8918918918918921</v>
          </cell>
          <cell r="EY105">
            <v>3.75</v>
          </cell>
          <cell r="FA105">
            <v>3.6666666666666665</v>
          </cell>
          <cell r="FB105">
            <v>3.48</v>
          </cell>
          <cell r="FC105">
            <v>3.8333333333333335</v>
          </cell>
          <cell r="FD105">
            <v>3.6428571428571428</v>
          </cell>
          <cell r="FF105">
            <v>3.5593220338983049</v>
          </cell>
          <cell r="FG105">
            <v>3.7058823529411766</v>
          </cell>
          <cell r="FH105">
            <v>3.6377952755905514</v>
          </cell>
          <cell r="FI105">
            <v>3.6296296296296298</v>
          </cell>
          <cell r="FK105">
            <v>3.4680851063829787</v>
          </cell>
          <cell r="FL105">
            <v>3.6956521739130435</v>
          </cell>
          <cell r="FM105">
            <v>3.7916666666666665</v>
          </cell>
          <cell r="FN105">
            <v>3.7755102040816326</v>
          </cell>
          <cell r="FR105">
            <v>3.8533333333333335</v>
          </cell>
          <cell r="FS105">
            <v>3.7738095238095237</v>
          </cell>
          <cell r="FU105">
            <v>3.5308641975308643</v>
          </cell>
          <cell r="FV105">
            <v>3.6279069767441858</v>
          </cell>
          <cell r="FW105">
            <v>3.5128205128205128</v>
          </cell>
          <cell r="FX105">
            <v>3.6310679611650487</v>
          </cell>
          <cell r="FZ105">
            <v>3.7777777777777777</v>
          </cell>
          <cell r="GA105">
            <v>3.4642857142857144</v>
          </cell>
          <cell r="GB105">
            <v>3.8461538461538463</v>
          </cell>
          <cell r="GC105">
            <v>3.8620689655172415</v>
          </cell>
          <cell r="GG105">
            <v>3.6666666666666665</v>
          </cell>
          <cell r="GH105">
            <v>3.5714285714285716</v>
          </cell>
          <cell r="GJ105">
            <v>3.6749999999999998</v>
          </cell>
          <cell r="GK105">
            <v>3.3645833333333335</v>
          </cell>
          <cell r="GL105">
            <v>3.5444444444444443</v>
          </cell>
          <cell r="GM105">
            <v>3.7333333333333334</v>
          </cell>
          <cell r="GO105">
            <v>3.736842105263158</v>
          </cell>
          <cell r="GP105">
            <v>3.4907407407407409</v>
          </cell>
          <cell r="GQ105">
            <v>3.5619047619047617</v>
          </cell>
          <cell r="GR105">
            <v>3.7176470588235295</v>
          </cell>
          <cell r="GT105">
            <v>3.7746478873239435</v>
          </cell>
          <cell r="GU105">
            <v>3.7662337662337664</v>
          </cell>
          <cell r="GV105">
            <v>3.7352941176470589</v>
          </cell>
          <cell r="GW105">
            <v>3.9268292682926829</v>
          </cell>
          <cell r="GY105">
            <v>3.71875</v>
          </cell>
          <cell r="GZ105">
            <v>3.6666666666666665</v>
          </cell>
          <cell r="HA105">
            <v>3.5714285714285716</v>
          </cell>
          <cell r="HB105">
            <v>3.7391304347826089</v>
          </cell>
          <cell r="HD105">
            <v>3.7575757575757578</v>
          </cell>
          <cell r="HE105">
            <v>3.75</v>
          </cell>
          <cell r="HF105">
            <v>3.6582278481012658</v>
          </cell>
          <cell r="HG105">
            <v>3.8253968253968256</v>
          </cell>
          <cell r="HI105">
            <v>3.816901408450704</v>
          </cell>
          <cell r="HJ105">
            <v>3.5970149253731343</v>
          </cell>
          <cell r="HK105">
            <v>3.7916666666666665</v>
          </cell>
          <cell r="HL105">
            <v>3.8275862068965516</v>
          </cell>
          <cell r="HN105">
            <v>3.8059701492537314</v>
          </cell>
          <cell r="HO105">
            <v>3.7160493827160495</v>
          </cell>
          <cell r="HP105">
            <v>3.759493670886076</v>
          </cell>
          <cell r="HQ105">
            <v>3.8852459016393444</v>
          </cell>
          <cell r="HS105">
            <v>3.6279069767441858</v>
          </cell>
          <cell r="HT105">
            <v>3.7</v>
          </cell>
          <cell r="HU105">
            <v>3.6666666666666665</v>
          </cell>
          <cell r="HV105">
            <v>3.6111111111111112</v>
          </cell>
          <cell r="HX105">
            <v>3.7018927444794953</v>
          </cell>
          <cell r="HY105">
            <v>3.6025547445255475</v>
          </cell>
          <cell r="HZ105">
            <v>3.6548636548636551</v>
          </cell>
          <cell r="IA105">
            <v>3.7068290561113528</v>
          </cell>
        </row>
        <row r="106">
          <cell r="A106" t="str">
            <v>f9</v>
          </cell>
          <cell r="B106">
            <v>3.7865168539325844</v>
          </cell>
          <cell r="C106">
            <v>3.5</v>
          </cell>
          <cell r="D106">
            <v>3.4222222222222221</v>
          </cell>
          <cell r="E106">
            <v>3.911111111111111</v>
          </cell>
          <cell r="L106">
            <v>3.9285714285714284</v>
          </cell>
          <cell r="M106">
            <v>3.8333333333333335</v>
          </cell>
          <cell r="N106">
            <v>3.6666666666666665</v>
          </cell>
          <cell r="O106">
            <v>3.5</v>
          </cell>
          <cell r="Q106">
            <v>3.6666666666666665</v>
          </cell>
          <cell r="R106">
            <v>3.85</v>
          </cell>
          <cell r="S106">
            <v>3.7428571428571429</v>
          </cell>
          <cell r="T106">
            <v>3.9767441860465116</v>
          </cell>
          <cell r="V106">
            <v>3.4117647058823528</v>
          </cell>
          <cell r="W106">
            <v>3.0681818181818183</v>
          </cell>
          <cell r="X106">
            <v>3.5333333333333332</v>
          </cell>
          <cell r="Y106">
            <v>3.3030303030303032</v>
          </cell>
          <cell r="AA106">
            <v>3.7424242424242422</v>
          </cell>
          <cell r="AB106">
            <v>3.693877551020408</v>
          </cell>
          <cell r="AC106">
            <v>3.7613636363636362</v>
          </cell>
          <cell r="AD106">
            <v>3.7250000000000001</v>
          </cell>
          <cell r="AF106">
            <v>3.8125</v>
          </cell>
          <cell r="AG106">
            <v>3.75</v>
          </cell>
          <cell r="AH106">
            <v>3.90625</v>
          </cell>
          <cell r="AI106">
            <v>3.8181818181818183</v>
          </cell>
          <cell r="AK106">
            <v>3.6851851851851851</v>
          </cell>
          <cell r="AL106">
            <v>3.7166666666666668</v>
          </cell>
          <cell r="AM106">
            <v>3.2</v>
          </cell>
          <cell r="AN106">
            <v>3.523076923076923</v>
          </cell>
          <cell r="AP106">
            <v>3.8055555555555554</v>
          </cell>
          <cell r="AQ106">
            <v>3.5454545454545454</v>
          </cell>
          <cell r="AR106">
            <v>3.7906976744186047</v>
          </cell>
          <cell r="AS106">
            <v>3.4651162790697674</v>
          </cell>
          <cell r="AV106">
            <v>4</v>
          </cell>
          <cell r="AW106">
            <v>4</v>
          </cell>
          <cell r="AX106">
            <v>4</v>
          </cell>
          <cell r="AZ106">
            <v>3.4705882352941178</v>
          </cell>
          <cell r="BA106">
            <v>3.3139534883720931</v>
          </cell>
          <cell r="BB106">
            <v>3.4597701149425286</v>
          </cell>
          <cell r="BC106">
            <v>3.4363636363636365</v>
          </cell>
          <cell r="BE106">
            <v>3.5</v>
          </cell>
          <cell r="BF106">
            <v>3.2384615384615385</v>
          </cell>
          <cell r="BG106">
            <v>3.639344262295082</v>
          </cell>
          <cell r="BH106">
            <v>3.7372881355932202</v>
          </cell>
          <cell r="BJ106">
            <v>3.6875</v>
          </cell>
          <cell r="BK106">
            <v>3.8125</v>
          </cell>
          <cell r="BL106">
            <v>3.8085106382978724</v>
          </cell>
          <cell r="BM106">
            <v>3.7250000000000001</v>
          </cell>
          <cell r="BO106">
            <v>3.8481012658227849</v>
          </cell>
          <cell r="BP106">
            <v>3.5750000000000002</v>
          </cell>
          <cell r="BQ106">
            <v>3.5333333333333332</v>
          </cell>
          <cell r="BR106">
            <v>3.6833333333333331</v>
          </cell>
          <cell r="BT106">
            <v>3.7714285714285714</v>
          </cell>
          <cell r="BY106">
            <v>3.7013888888888888</v>
          </cell>
          <cell r="BZ106">
            <v>3.5920000000000001</v>
          </cell>
          <cell r="CA106">
            <v>3.6082474226804124</v>
          </cell>
          <cell r="CB106">
            <v>3.8421052631578947</v>
          </cell>
          <cell r="CD106">
            <v>3.8787878787878789</v>
          </cell>
          <cell r="CE106">
            <v>3.8585858585858586</v>
          </cell>
          <cell r="CF106">
            <v>3.8490566037735849</v>
          </cell>
          <cell r="CG106">
            <v>3.7962962962962963</v>
          </cell>
          <cell r="CI106">
            <v>3.6904761904761907</v>
          </cell>
          <cell r="CJ106">
            <v>3.5833333333333335</v>
          </cell>
          <cell r="CK106">
            <v>3.7142857142857144</v>
          </cell>
          <cell r="CL106">
            <v>3.6578947368421053</v>
          </cell>
          <cell r="CN106">
            <v>3.7029702970297032</v>
          </cell>
          <cell r="CO106">
            <v>3.7549019607843137</v>
          </cell>
          <cell r="CP106">
            <v>3.7124999999999999</v>
          </cell>
          <cell r="CQ106">
            <v>3.5254237288135593</v>
          </cell>
          <cell r="CS106">
            <v>3.7388059701492535</v>
          </cell>
          <cell r="CT106">
            <v>3.7857142857142856</v>
          </cell>
          <cell r="CU106">
            <v>3.7021276595744679</v>
          </cell>
          <cell r="CV106">
            <v>3.8412698412698414</v>
          </cell>
          <cell r="CX106">
            <v>3.8627450980392157</v>
          </cell>
          <cell r="CY106">
            <v>3.8913043478260869</v>
          </cell>
          <cell r="CZ106">
            <v>3.9166666666666665</v>
          </cell>
          <cell r="DA106">
            <v>3.896551724137931</v>
          </cell>
          <cell r="DC106">
            <v>3.2749999999999999</v>
          </cell>
          <cell r="DD106">
            <v>2.9672131147540983</v>
          </cell>
          <cell r="DE106">
            <v>3.4347826086956523</v>
          </cell>
          <cell r="DF106">
            <v>3.342857142857143</v>
          </cell>
          <cell r="DH106">
            <v>3.8055555555555554</v>
          </cell>
          <cell r="DI106">
            <v>3.8524590163934427</v>
          </cell>
          <cell r="DJ106">
            <v>3.8333333333333335</v>
          </cell>
          <cell r="DK106">
            <v>3.7407407407407409</v>
          </cell>
          <cell r="DM106">
            <v>3.9629629629629628</v>
          </cell>
          <cell r="DN106">
            <v>3.4666666666666668</v>
          </cell>
          <cell r="DO106">
            <v>3.8571428571428572</v>
          </cell>
          <cell r="DP106">
            <v>3.6666666666666665</v>
          </cell>
          <cell r="DR106">
            <v>3.8181818181818183</v>
          </cell>
          <cell r="DS106">
            <v>3.5217391304347827</v>
          </cell>
          <cell r="DT106">
            <v>3.8518518518518516</v>
          </cell>
          <cell r="DU106">
            <v>3.4545454545454546</v>
          </cell>
          <cell r="DW106">
            <v>3.75</v>
          </cell>
          <cell r="DX106">
            <v>3.7</v>
          </cell>
          <cell r="DY106">
            <v>3.9444444444444446</v>
          </cell>
          <cell r="DZ106">
            <v>3.6842105263157894</v>
          </cell>
          <cell r="EB106">
            <v>3.7719298245614037</v>
          </cell>
          <cell r="EC106">
            <v>3.7358490566037736</v>
          </cell>
          <cell r="ED106">
            <v>3.9402985074626864</v>
          </cell>
          <cell r="EE106">
            <v>3.925925925925926</v>
          </cell>
          <cell r="EG106">
            <v>3.8235294117647061</v>
          </cell>
          <cell r="EH106">
            <v>3.5882352941176472</v>
          </cell>
          <cell r="EI106">
            <v>3.9285714285714284</v>
          </cell>
          <cell r="EJ106">
            <v>3.9166666666666665</v>
          </cell>
          <cell r="EL106">
            <v>2.9210526315789473</v>
          </cell>
          <cell r="EM106">
            <v>3.5853658536585367</v>
          </cell>
          <cell r="EN106">
            <v>3.8611111111111112</v>
          </cell>
          <cell r="EO106">
            <v>3.6590909090909092</v>
          </cell>
          <cell r="ER106">
            <v>3.6049382716049383</v>
          </cell>
          <cell r="ES106">
            <v>3.8148148148148149</v>
          </cell>
          <cell r="ET106">
            <v>3.8309859154929575</v>
          </cell>
          <cell r="EV106">
            <v>3.8918918918918921</v>
          </cell>
          <cell r="EX106">
            <v>3.6756756756756759</v>
          </cell>
          <cell r="EY106">
            <v>3.9375</v>
          </cell>
          <cell r="FA106">
            <v>3.9545454545454546</v>
          </cell>
          <cell r="FB106">
            <v>3.6923076923076925</v>
          </cell>
          <cell r="FC106">
            <v>3.8181818181818183</v>
          </cell>
          <cell r="FD106">
            <v>3.9333333333333331</v>
          </cell>
          <cell r="FF106">
            <v>3.7064220183486238</v>
          </cell>
          <cell r="FG106">
            <v>3.7384615384615385</v>
          </cell>
          <cell r="FH106">
            <v>3.6810344827586206</v>
          </cell>
          <cell r="FI106">
            <v>3.8691588785046731</v>
          </cell>
          <cell r="FK106">
            <v>3.7333333333333334</v>
          </cell>
          <cell r="FL106">
            <v>3.4222222222222221</v>
          </cell>
          <cell r="FM106">
            <v>3.7073170731707319</v>
          </cell>
          <cell r="FN106">
            <v>3.7045454545454546</v>
          </cell>
          <cell r="FR106">
            <v>3.6575342465753424</v>
          </cell>
          <cell r="FS106">
            <v>3.7261904761904763</v>
          </cell>
          <cell r="FU106">
            <v>3.75</v>
          </cell>
          <cell r="FV106">
            <v>3.5172413793103448</v>
          </cell>
          <cell r="FW106">
            <v>3.2521008403361344</v>
          </cell>
          <cell r="FX106">
            <v>3.6631578947368419</v>
          </cell>
          <cell r="FZ106">
            <v>3.75</v>
          </cell>
          <cell r="GA106">
            <v>3.52</v>
          </cell>
          <cell r="GB106">
            <v>3.68</v>
          </cell>
          <cell r="GC106">
            <v>3.6785714285714284</v>
          </cell>
          <cell r="GG106">
            <v>3.3333333333333335</v>
          </cell>
          <cell r="GH106">
            <v>3.8571428571428572</v>
          </cell>
          <cell r="GJ106">
            <v>3.6923076923076925</v>
          </cell>
          <cell r="GK106">
            <v>3.5913978494623655</v>
          </cell>
          <cell r="GL106">
            <v>3.5909090909090908</v>
          </cell>
          <cell r="GM106">
            <v>3.8208955223880596</v>
          </cell>
          <cell r="GO106">
            <v>3.6914893617021276</v>
          </cell>
          <cell r="GP106">
            <v>3.6074766355140189</v>
          </cell>
          <cell r="GQ106">
            <v>3.34375</v>
          </cell>
          <cell r="GR106">
            <v>3.7560975609756095</v>
          </cell>
          <cell r="GT106">
            <v>3.647887323943662</v>
          </cell>
          <cell r="GU106">
            <v>3.619718309859155</v>
          </cell>
          <cell r="GV106">
            <v>3.4827586206896552</v>
          </cell>
          <cell r="GW106">
            <v>3.7567567567567566</v>
          </cell>
          <cell r="GY106">
            <v>3.935483870967742</v>
          </cell>
          <cell r="GZ106">
            <v>3.7179487179487181</v>
          </cell>
          <cell r="HA106">
            <v>3.8947368421052633</v>
          </cell>
          <cell r="HB106">
            <v>3.8636363636363638</v>
          </cell>
          <cell r="HD106">
            <v>3.8225806451612905</v>
          </cell>
          <cell r="HE106">
            <v>3.3947368421052633</v>
          </cell>
          <cell r="HF106">
            <v>3.5569620253164556</v>
          </cell>
          <cell r="HG106">
            <v>3.5593220338983049</v>
          </cell>
          <cell r="HI106">
            <v>3.6712328767123288</v>
          </cell>
          <cell r="HJ106">
            <v>3.8253968253968256</v>
          </cell>
          <cell r="HK106">
            <v>3.6458333333333335</v>
          </cell>
          <cell r="HL106">
            <v>3.8076923076923075</v>
          </cell>
          <cell r="HN106">
            <v>3.5606060606060606</v>
          </cell>
          <cell r="HO106">
            <v>3.2682926829268291</v>
          </cell>
          <cell r="HP106">
            <v>3.5135135135135136</v>
          </cell>
          <cell r="HQ106">
            <v>3.847457627118644</v>
          </cell>
          <cell r="HS106">
            <v>3.5121951219512195</v>
          </cell>
          <cell r="HT106">
            <v>3.8055555555555554</v>
          </cell>
          <cell r="HU106">
            <v>3.8</v>
          </cell>
          <cell r="HV106">
            <v>3.5714285714285716</v>
          </cell>
          <cell r="HX106">
            <v>3.6997167138810196</v>
          </cell>
          <cell r="HY106">
            <v>3.595292331055429</v>
          </cell>
          <cell r="HZ106">
            <v>3.6492056676685274</v>
          </cell>
          <cell r="IA106">
            <v>3.7191780821917808</v>
          </cell>
        </row>
        <row r="107">
          <cell r="A107" t="str">
            <v>f10</v>
          </cell>
          <cell r="B107">
            <v>3.3908045977011496</v>
          </cell>
          <cell r="C107">
            <v>2.4130434782608696</v>
          </cell>
          <cell r="D107">
            <v>3.2244897959183674</v>
          </cell>
          <cell r="E107">
            <v>3.5454545454545454</v>
          </cell>
          <cell r="L107">
            <v>3.6206896551724137</v>
          </cell>
          <cell r="M107">
            <v>3.6333333333333333</v>
          </cell>
          <cell r="N107">
            <v>3.2894736842105261</v>
          </cell>
          <cell r="O107">
            <v>3.6216216216216215</v>
          </cell>
          <cell r="Q107">
            <v>3.1621621621621623</v>
          </cell>
          <cell r="R107">
            <v>3.2564102564102564</v>
          </cell>
          <cell r="S107">
            <v>2.9714285714285715</v>
          </cell>
          <cell r="T107">
            <v>3.657142857142857</v>
          </cell>
          <cell r="V107">
            <v>3.2727272727272729</v>
          </cell>
          <cell r="W107">
            <v>2.6818181818181817</v>
          </cell>
          <cell r="X107">
            <v>3.4</v>
          </cell>
          <cell r="Y107">
            <v>2.71875</v>
          </cell>
          <cell r="AA107">
            <v>3.2950819672131146</v>
          </cell>
          <cell r="AB107">
            <v>3.2391304347826089</v>
          </cell>
          <cell r="AC107">
            <v>3.1428571428571428</v>
          </cell>
          <cell r="AD107">
            <v>3.493150684931507</v>
          </cell>
          <cell r="AF107">
            <v>3.0370370370370372</v>
          </cell>
          <cell r="AG107">
            <v>3.2352941176470589</v>
          </cell>
          <cell r="AH107">
            <v>3.2962962962962963</v>
          </cell>
          <cell r="AI107">
            <v>3.1904761904761907</v>
          </cell>
          <cell r="AK107">
            <v>3.5925925925925926</v>
          </cell>
          <cell r="AL107">
            <v>3.5614035087719298</v>
          </cell>
          <cell r="AM107">
            <v>3.2058823529411766</v>
          </cell>
          <cell r="AN107">
            <v>3.4705882352941178</v>
          </cell>
          <cell r="AP107">
            <v>3.8648648648648649</v>
          </cell>
          <cell r="AQ107">
            <v>3.4</v>
          </cell>
          <cell r="AR107">
            <v>3.6136363636363638</v>
          </cell>
          <cell r="AS107">
            <v>3.7073170731707319</v>
          </cell>
          <cell r="AV107">
            <v>4</v>
          </cell>
          <cell r="AW107">
            <v>4</v>
          </cell>
          <cell r="AX107">
            <v>4</v>
          </cell>
          <cell r="AZ107">
            <v>3.3917525773195876</v>
          </cell>
          <cell r="BA107">
            <v>3.1046511627906979</v>
          </cell>
          <cell r="BB107">
            <v>3.2</v>
          </cell>
          <cell r="BC107">
            <v>3.2833333333333332</v>
          </cell>
          <cell r="BE107">
            <v>3.1769230769230767</v>
          </cell>
          <cell r="BF107">
            <v>3</v>
          </cell>
          <cell r="BG107">
            <v>3.0661157024793386</v>
          </cell>
          <cell r="BH107">
            <v>3.0530973451327434</v>
          </cell>
          <cell r="BJ107">
            <v>3.7021276595744679</v>
          </cell>
          <cell r="BK107">
            <v>3.6862745098039214</v>
          </cell>
          <cell r="BL107">
            <v>3.4782608695652173</v>
          </cell>
          <cell r="BM107">
            <v>3.2195121951219514</v>
          </cell>
          <cell r="BO107">
            <v>3.75</v>
          </cell>
          <cell r="BP107">
            <v>3.1927710843373496</v>
          </cell>
          <cell r="BQ107">
            <v>2.9487179487179489</v>
          </cell>
          <cell r="BR107">
            <v>3.1666666666666665</v>
          </cell>
          <cell r="BT107">
            <v>3.4166666666666665</v>
          </cell>
          <cell r="BY107">
            <v>3.6762589928057552</v>
          </cell>
          <cell r="BZ107">
            <v>3.4545454545454546</v>
          </cell>
          <cell r="CA107">
            <v>3.5555555555555554</v>
          </cell>
          <cell r="CB107">
            <v>3.5425531914893615</v>
          </cell>
          <cell r="CD107">
            <v>3.6736842105263157</v>
          </cell>
          <cell r="CE107">
            <v>3.4680851063829787</v>
          </cell>
          <cell r="CF107">
            <v>3.4432989690721651</v>
          </cell>
          <cell r="CG107">
            <v>3.3663366336633662</v>
          </cell>
          <cell r="CI107">
            <v>3.2380952380952381</v>
          </cell>
          <cell r="CJ107">
            <v>3.4166666666666665</v>
          </cell>
          <cell r="CK107">
            <v>3.2058823529411766</v>
          </cell>
          <cell r="CL107">
            <v>3.3783783783783785</v>
          </cell>
          <cell r="CN107">
            <v>3.6336633663366338</v>
          </cell>
          <cell r="CO107">
            <v>3.3737373737373737</v>
          </cell>
          <cell r="CP107">
            <v>3.5357142857142856</v>
          </cell>
          <cell r="CQ107">
            <v>3.0491803278688523</v>
          </cell>
          <cell r="CS107">
            <v>3.562043795620438</v>
          </cell>
          <cell r="CT107">
            <v>3.4821428571428572</v>
          </cell>
          <cell r="CU107">
            <v>3.5</v>
          </cell>
          <cell r="CV107">
            <v>3.3125</v>
          </cell>
          <cell r="CX107">
            <v>3.4901960784313726</v>
          </cell>
          <cell r="CY107">
            <v>3.6808510638297873</v>
          </cell>
          <cell r="CZ107">
            <v>3.603448275862069</v>
          </cell>
          <cell r="DA107">
            <v>3.6551724137931036</v>
          </cell>
          <cell r="DC107">
            <v>2.9473684210526314</v>
          </cell>
          <cell r="DD107">
            <v>2.6833333333333331</v>
          </cell>
          <cell r="DE107">
            <v>3.0408163265306123</v>
          </cell>
          <cell r="DF107">
            <v>3.2647058823529411</v>
          </cell>
          <cell r="DH107">
            <v>3.0882352941176472</v>
          </cell>
          <cell r="DI107">
            <v>3.5087719298245612</v>
          </cell>
          <cell r="DJ107">
            <v>3.4722222222222223</v>
          </cell>
          <cell r="DK107">
            <v>3.3278688524590163</v>
          </cell>
          <cell r="DM107">
            <v>3.3333333333333335</v>
          </cell>
          <cell r="DN107">
            <v>3.6153846153846154</v>
          </cell>
          <cell r="DO107">
            <v>2.75</v>
          </cell>
          <cell r="DP107">
            <v>3.5555555555555554</v>
          </cell>
          <cell r="DR107">
            <v>3.6818181818181817</v>
          </cell>
          <cell r="DS107">
            <v>3.7142857142857144</v>
          </cell>
          <cell r="DT107">
            <v>3.6785714285714284</v>
          </cell>
          <cell r="DU107">
            <v>3.5416666666666665</v>
          </cell>
          <cell r="DW107">
            <v>3.4347826086956523</v>
          </cell>
          <cell r="DX107">
            <v>3.3333333333333335</v>
          </cell>
          <cell r="DY107">
            <v>3.5</v>
          </cell>
          <cell r="DZ107">
            <v>3.4210526315789473</v>
          </cell>
          <cell r="EB107">
            <v>3.7017543859649122</v>
          </cell>
          <cell r="EC107">
            <v>3.6727272727272728</v>
          </cell>
          <cell r="ED107">
            <v>3.5882352941176472</v>
          </cell>
          <cell r="EE107">
            <v>3.7857142857142856</v>
          </cell>
          <cell r="EG107">
            <v>3.1142857142857143</v>
          </cell>
          <cell r="EH107">
            <v>3.1818181818181817</v>
          </cell>
          <cell r="EI107">
            <v>3.6071428571428572</v>
          </cell>
          <cell r="EJ107">
            <v>3.52</v>
          </cell>
          <cell r="EL107">
            <v>3.1578947368421053</v>
          </cell>
          <cell r="EM107">
            <v>3.1842105263157894</v>
          </cell>
          <cell r="EN107">
            <v>3.4594594594594597</v>
          </cell>
          <cell r="EO107">
            <v>3.3658536585365852</v>
          </cell>
          <cell r="ER107">
            <v>3.3924050632911391</v>
          </cell>
          <cell r="ES107">
            <v>3.3636363636363638</v>
          </cell>
          <cell r="ET107">
            <v>3.436619718309859</v>
          </cell>
          <cell r="EV107">
            <v>3.810810810810811</v>
          </cell>
          <cell r="EX107">
            <v>3.5789473684210527</v>
          </cell>
          <cell r="EY107">
            <v>3.6875</v>
          </cell>
          <cell r="FA107">
            <v>3.5238095238095237</v>
          </cell>
          <cell r="FB107">
            <v>3.4</v>
          </cell>
          <cell r="FC107">
            <v>3.1666666666666665</v>
          </cell>
          <cell r="FD107">
            <v>2.1428571428571428</v>
          </cell>
          <cell r="FF107">
            <v>3.3482142857142856</v>
          </cell>
          <cell r="FG107">
            <v>3.3458646616541352</v>
          </cell>
          <cell r="FH107">
            <v>3.4628099173553717</v>
          </cell>
          <cell r="FI107">
            <v>3.3047619047619046</v>
          </cell>
          <cell r="FK107">
            <v>3.25</v>
          </cell>
          <cell r="FL107">
            <v>3.4347826086956523</v>
          </cell>
          <cell r="FM107">
            <v>3.189189189189189</v>
          </cell>
          <cell r="FN107">
            <v>3.2</v>
          </cell>
          <cell r="FR107">
            <v>3.492957746478873</v>
          </cell>
          <cell r="FS107">
            <v>3.4729729729729728</v>
          </cell>
          <cell r="FU107">
            <v>3.24</v>
          </cell>
          <cell r="FV107">
            <v>3.1363636363636362</v>
          </cell>
          <cell r="FW107">
            <v>2.8684210526315788</v>
          </cell>
          <cell r="FX107">
            <v>2.8787878787878789</v>
          </cell>
          <cell r="FZ107">
            <v>3.4285714285714284</v>
          </cell>
          <cell r="GA107">
            <v>3.2307692307692308</v>
          </cell>
          <cell r="GB107">
            <v>3.56</v>
          </cell>
          <cell r="GC107">
            <v>3.7142857142857144</v>
          </cell>
          <cell r="GG107">
            <v>3</v>
          </cell>
          <cell r="GH107">
            <v>4</v>
          </cell>
          <cell r="GJ107">
            <v>3.2658227848101267</v>
          </cell>
          <cell r="GK107">
            <v>3.1263157894736842</v>
          </cell>
          <cell r="GL107">
            <v>3.0240963855421685</v>
          </cell>
          <cell r="GM107">
            <v>3.4861111111111112</v>
          </cell>
          <cell r="GO107">
            <v>3.402173913043478</v>
          </cell>
          <cell r="GP107">
            <v>3.5480769230769229</v>
          </cell>
          <cell r="GQ107">
            <v>3.25</v>
          </cell>
          <cell r="GR107">
            <v>3.2727272727272729</v>
          </cell>
          <cell r="GT107">
            <v>3.4057971014492754</v>
          </cell>
          <cell r="GU107">
            <v>3.4142857142857141</v>
          </cell>
          <cell r="GV107">
            <v>3.4848484848484849</v>
          </cell>
          <cell r="GW107">
            <v>3.5277777777777777</v>
          </cell>
          <cell r="GY107">
            <v>3.4</v>
          </cell>
          <cell r="GZ107">
            <v>3.5641025641025643</v>
          </cell>
          <cell r="HA107">
            <v>3</v>
          </cell>
          <cell r="HB107">
            <v>3.05</v>
          </cell>
          <cell r="HD107">
            <v>3.578125</v>
          </cell>
          <cell r="HE107">
            <v>3.4210526315789473</v>
          </cell>
          <cell r="HF107">
            <v>3.2837837837837838</v>
          </cell>
          <cell r="HG107">
            <v>3.3114754098360657</v>
          </cell>
          <cell r="HI107">
            <v>3.5714285714285716</v>
          </cell>
          <cell r="HJ107">
            <v>3.2698412698412698</v>
          </cell>
          <cell r="HK107">
            <v>3.4</v>
          </cell>
          <cell r="HL107">
            <v>3.4347826086956523</v>
          </cell>
          <cell r="HN107">
            <v>3.4285714285714284</v>
          </cell>
          <cell r="HO107">
            <v>2.9594594594594597</v>
          </cell>
          <cell r="HP107">
            <v>2.9736842105263159</v>
          </cell>
          <cell r="HQ107">
            <v>3.4745762711864407</v>
          </cell>
          <cell r="HS107">
            <v>3.0249999999999999</v>
          </cell>
          <cell r="HT107">
            <v>2.8181818181818183</v>
          </cell>
          <cell r="HU107">
            <v>3.1538461538461537</v>
          </cell>
          <cell r="HV107">
            <v>2.6666666666666665</v>
          </cell>
          <cell r="HX107">
            <v>3.4408029496108155</v>
          </cell>
          <cell r="HY107">
            <v>3.3009671179883946</v>
          </cell>
          <cell r="HZ107">
            <v>3.3018542475204828</v>
          </cell>
          <cell r="IA107">
            <v>3.338568129330254</v>
          </cell>
        </row>
        <row r="108">
          <cell r="A108" t="str">
            <v>f11</v>
          </cell>
          <cell r="B108">
            <v>3.6666666666666665</v>
          </cell>
          <cell r="C108">
            <v>2.2647058823529411</v>
          </cell>
          <cell r="D108">
            <v>2.0555555555555554</v>
          </cell>
          <cell r="E108">
            <v>3.4857142857142858</v>
          </cell>
          <cell r="L108">
            <v>3.896551724137931</v>
          </cell>
          <cell r="M108">
            <v>3.9310344827586206</v>
          </cell>
          <cell r="N108">
            <v>3.7222222222222223</v>
          </cell>
          <cell r="O108">
            <v>3.8</v>
          </cell>
          <cell r="Q108">
            <v>3.5588235294117645</v>
          </cell>
          <cell r="R108">
            <v>3.3333333333333335</v>
          </cell>
          <cell r="S108">
            <v>3.3846153846153846</v>
          </cell>
          <cell r="T108">
            <v>3.6190476190476191</v>
          </cell>
          <cell r="V108">
            <v>3.6071428571428572</v>
          </cell>
          <cell r="W108">
            <v>2.8611111111111112</v>
          </cell>
          <cell r="X108">
            <v>3.2</v>
          </cell>
          <cell r="Y108">
            <v>2.9230769230769229</v>
          </cell>
          <cell r="AA108">
            <v>3.4912280701754388</v>
          </cell>
          <cell r="AB108">
            <v>3.3421052631578947</v>
          </cell>
          <cell r="AC108">
            <v>2.9361702127659575</v>
          </cell>
          <cell r="AD108">
            <v>2.535211267605634</v>
          </cell>
          <cell r="AF108">
            <v>3.4827586206896552</v>
          </cell>
          <cell r="AG108">
            <v>3.5161290322580645</v>
          </cell>
          <cell r="AH108">
            <v>3.7619047619047619</v>
          </cell>
          <cell r="AI108">
            <v>3.7272727272727271</v>
          </cell>
          <cell r="AK108">
            <v>3.6326530612244898</v>
          </cell>
          <cell r="AL108">
            <v>3.8863636363636362</v>
          </cell>
          <cell r="AM108">
            <v>3.4482758620689653</v>
          </cell>
          <cell r="AN108">
            <v>2.6111111111111112</v>
          </cell>
          <cell r="AP108">
            <v>3.7105263157894739</v>
          </cell>
          <cell r="AQ108">
            <v>3.6792452830188678</v>
          </cell>
          <cell r="AR108">
            <v>3.8</v>
          </cell>
          <cell r="AS108">
            <v>3.558139534883721</v>
          </cell>
          <cell r="AV108">
            <v>3.8571428571428572</v>
          </cell>
          <cell r="AW108">
            <v>4</v>
          </cell>
          <cell r="AX108">
            <v>4</v>
          </cell>
          <cell r="AZ108">
            <v>3.5505617977528088</v>
          </cell>
          <cell r="BA108">
            <v>3.390625</v>
          </cell>
          <cell r="BB108">
            <v>3.3950617283950617</v>
          </cell>
          <cell r="BC108">
            <v>3.4615384615384617</v>
          </cell>
          <cell r="BE108">
            <v>3.3235294117647061</v>
          </cell>
          <cell r="BF108">
            <v>3.1547619047619047</v>
          </cell>
          <cell r="BG108">
            <v>3.1724137931034484</v>
          </cell>
          <cell r="BH108">
            <v>2.7662337662337664</v>
          </cell>
          <cell r="BJ108">
            <v>3.652173913043478</v>
          </cell>
          <cell r="BK108">
            <v>3.5333333333333332</v>
          </cell>
          <cell r="BL108">
            <v>3.2682926829268291</v>
          </cell>
          <cell r="BM108">
            <v>1.1176470588235294</v>
          </cell>
          <cell r="BO108">
            <v>2.7341772151898733</v>
          </cell>
          <cell r="BP108">
            <v>2.0945945945945947</v>
          </cell>
          <cell r="BQ108">
            <v>3.7301587301587302</v>
          </cell>
          <cell r="BR108">
            <v>3.38</v>
          </cell>
          <cell r="BT108">
            <v>3.5151515151515151</v>
          </cell>
          <cell r="BY108">
            <v>3.7454545454545456</v>
          </cell>
          <cell r="BZ108">
            <v>3.6081081081081079</v>
          </cell>
          <cell r="CA108">
            <v>3.2820512820512819</v>
          </cell>
          <cell r="CB108">
            <v>3.0921052631578947</v>
          </cell>
          <cell r="CD108">
            <v>3.4848484848484849</v>
          </cell>
          <cell r="CE108">
            <v>3.5616438356164384</v>
          </cell>
          <cell r="CF108">
            <v>3.1911764705882355</v>
          </cell>
          <cell r="CG108">
            <v>3.5185185185185186</v>
          </cell>
          <cell r="CI108">
            <v>3.1212121212121211</v>
          </cell>
          <cell r="CJ108">
            <v>2.3877551020408165</v>
          </cell>
          <cell r="CK108">
            <v>1.8148148148148149</v>
          </cell>
          <cell r="CL108">
            <v>2.9583333333333335</v>
          </cell>
          <cell r="CN108">
            <v>3.7941176470588234</v>
          </cell>
          <cell r="CO108">
            <v>2.8674698795180724</v>
          </cell>
          <cell r="CP108">
            <v>3.515625</v>
          </cell>
          <cell r="CQ108">
            <v>2.25</v>
          </cell>
          <cell r="CS108">
            <v>3.6746031746031744</v>
          </cell>
          <cell r="CT108">
            <v>3.5625</v>
          </cell>
          <cell r="CU108">
            <v>3.7111111111111112</v>
          </cell>
          <cell r="CV108">
            <v>2.9454545454545453</v>
          </cell>
          <cell r="CX108">
            <v>3.2777777777777777</v>
          </cell>
          <cell r="CY108">
            <v>3.6857142857142855</v>
          </cell>
          <cell r="CZ108">
            <v>3.4905660377358489</v>
          </cell>
          <cell r="DA108">
            <v>3.7027027027027026</v>
          </cell>
          <cell r="DC108">
            <v>3.1714285714285713</v>
          </cell>
          <cell r="DD108">
            <v>3.0227272727272729</v>
          </cell>
          <cell r="DE108">
            <v>3.2564102564102564</v>
          </cell>
          <cell r="DF108">
            <v>3.0303030303030303</v>
          </cell>
          <cell r="DH108">
            <v>3.5483870967741935</v>
          </cell>
          <cell r="DI108">
            <v>3.6734693877551021</v>
          </cell>
          <cell r="DJ108">
            <v>3.8055555555555554</v>
          </cell>
          <cell r="DK108">
            <v>3.5636363636363635</v>
          </cell>
          <cell r="DM108">
            <v>3.24</v>
          </cell>
          <cell r="DN108">
            <v>3.6666666666666665</v>
          </cell>
          <cell r="DO108">
            <v>3.4285714285714284</v>
          </cell>
          <cell r="DP108">
            <v>3.5</v>
          </cell>
          <cell r="DR108">
            <v>3.5714285714285716</v>
          </cell>
          <cell r="DS108">
            <v>3.8571428571428572</v>
          </cell>
          <cell r="DT108">
            <v>3.7272727272727271</v>
          </cell>
          <cell r="DU108">
            <v>3.125</v>
          </cell>
          <cell r="DW108">
            <v>3.6956521739130435</v>
          </cell>
          <cell r="DX108">
            <v>3.8076923076923075</v>
          </cell>
          <cell r="DY108">
            <v>4</v>
          </cell>
          <cell r="DZ108">
            <v>3.65</v>
          </cell>
          <cell r="EB108">
            <v>3.6964285714285716</v>
          </cell>
          <cell r="EC108">
            <v>3.795918367346939</v>
          </cell>
          <cell r="ED108">
            <v>3.3829787234042552</v>
          </cell>
          <cell r="EE108">
            <v>3.7659574468085109</v>
          </cell>
          <cell r="EG108">
            <v>3.3529411764705883</v>
          </cell>
          <cell r="EH108">
            <v>3.0384615384615383</v>
          </cell>
          <cell r="EI108">
            <v>3.5833333333333335</v>
          </cell>
          <cell r="EJ108">
            <v>3.8571428571428572</v>
          </cell>
          <cell r="EL108">
            <v>2</v>
          </cell>
          <cell r="EM108">
            <v>3.1621621621621623</v>
          </cell>
          <cell r="EN108">
            <v>3.4074074074074074</v>
          </cell>
          <cell r="EO108">
            <v>2.96875</v>
          </cell>
          <cell r="ER108">
            <v>3.1451612903225805</v>
          </cell>
          <cell r="ES108">
            <v>2.784313725490196</v>
          </cell>
          <cell r="ET108">
            <v>2.4807692307692308</v>
          </cell>
          <cell r="EV108">
            <v>3.2222222222222223</v>
          </cell>
          <cell r="EX108">
            <v>3.7297297297297298</v>
          </cell>
          <cell r="EY108">
            <v>3.6428571428571428</v>
          </cell>
          <cell r="FA108">
            <v>3.4285714285714284</v>
          </cell>
          <cell r="FB108">
            <v>3.5217391304347827</v>
          </cell>
          <cell r="FC108">
            <v>1.125</v>
          </cell>
          <cell r="FD108">
            <v>3</v>
          </cell>
          <cell r="FF108">
            <v>2.6489361702127661</v>
          </cell>
          <cell r="FG108">
            <v>3.0898876404494384</v>
          </cell>
          <cell r="FH108">
            <v>3.1315789473684212</v>
          </cell>
          <cell r="FI108">
            <v>3.4262295081967213</v>
          </cell>
          <cell r="FK108">
            <v>3.2380952380952381</v>
          </cell>
          <cell r="FL108">
            <v>3.3157894736842106</v>
          </cell>
          <cell r="FM108">
            <v>2.7931034482758621</v>
          </cell>
          <cell r="FN108">
            <v>3.3714285714285714</v>
          </cell>
          <cell r="FR108">
            <v>3.8358208955223883</v>
          </cell>
          <cell r="FS108">
            <v>3.7361111111111112</v>
          </cell>
          <cell r="FU108">
            <v>3.1875</v>
          </cell>
          <cell r="FV108">
            <v>2.75</v>
          </cell>
          <cell r="FW108">
            <v>3.2795698924731185</v>
          </cell>
          <cell r="FX108">
            <v>3.5375000000000001</v>
          </cell>
          <cell r="FZ108">
            <v>3.5</v>
          </cell>
          <cell r="GA108">
            <v>3.3636363636363638</v>
          </cell>
          <cell r="GB108">
            <v>3.2272727272727271</v>
          </cell>
          <cell r="GC108">
            <v>3.875</v>
          </cell>
          <cell r="GG108">
            <v>3.3333333333333335</v>
          </cell>
          <cell r="GH108">
            <v>3.8571428571428572</v>
          </cell>
          <cell r="GJ108">
            <v>3.1176470588235294</v>
          </cell>
          <cell r="GK108">
            <v>3.2121212121212119</v>
          </cell>
          <cell r="GL108">
            <v>2.7049180327868854</v>
          </cell>
          <cell r="GM108">
            <v>3.6122448979591835</v>
          </cell>
          <cell r="GO108">
            <v>3.36046511627907</v>
          </cell>
          <cell r="GP108">
            <v>3.2658227848101267</v>
          </cell>
          <cell r="GQ108">
            <v>3.1791044776119404</v>
          </cell>
          <cell r="GR108">
            <v>3.3666666666666667</v>
          </cell>
          <cell r="GT108">
            <v>3.4285714285714284</v>
          </cell>
          <cell r="GU108">
            <v>3.4545454545454546</v>
          </cell>
          <cell r="GV108">
            <v>3.4347826086956523</v>
          </cell>
          <cell r="GW108">
            <v>3.72</v>
          </cell>
          <cell r="GY108">
            <v>3.870967741935484</v>
          </cell>
          <cell r="GZ108">
            <v>3.8974358974358974</v>
          </cell>
          <cell r="HA108">
            <v>3.7647058823529411</v>
          </cell>
          <cell r="HB108">
            <v>3.2777777777777777</v>
          </cell>
          <cell r="HD108">
            <v>3.4727272727272727</v>
          </cell>
          <cell r="HE108">
            <v>3.5</v>
          </cell>
          <cell r="HF108">
            <v>3.2711864406779663</v>
          </cell>
          <cell r="HG108">
            <v>3.3392857142857144</v>
          </cell>
          <cell r="HI108">
            <v>3.693548387096774</v>
          </cell>
          <cell r="HJ108">
            <v>3.360655737704918</v>
          </cell>
          <cell r="HK108">
            <v>2.96875</v>
          </cell>
          <cell r="HL108">
            <v>3.44</v>
          </cell>
          <cell r="HN108">
            <v>3.65625</v>
          </cell>
          <cell r="HO108">
            <v>2.9523809523809526</v>
          </cell>
          <cell r="HP108">
            <v>3.1746031746031744</v>
          </cell>
          <cell r="HQ108">
            <v>3.62</v>
          </cell>
          <cell r="HS108">
            <v>2.8157894736842106</v>
          </cell>
          <cell r="HT108">
            <v>3.1785714285714284</v>
          </cell>
          <cell r="HU108">
            <v>3</v>
          </cell>
          <cell r="HV108">
            <v>3.03125</v>
          </cell>
          <cell r="HX108">
            <v>3.4226902824317857</v>
          </cell>
          <cell r="HY108">
            <v>3.2677356656948495</v>
          </cell>
          <cell r="HZ108">
            <v>3.29187675070028</v>
          </cell>
          <cell r="IA108">
            <v>3.2415402567094516</v>
          </cell>
        </row>
        <row r="109">
          <cell r="A109" t="str">
            <v>f12</v>
          </cell>
          <cell r="B109">
            <v>3.7752808988764044</v>
          </cell>
          <cell r="C109">
            <v>3.7111111111111112</v>
          </cell>
          <cell r="D109">
            <v>3.5833333333333335</v>
          </cell>
          <cell r="E109">
            <v>3.9534883720930232</v>
          </cell>
          <cell r="L109">
            <v>3.9310344827586206</v>
          </cell>
          <cell r="M109">
            <v>3.9</v>
          </cell>
          <cell r="N109">
            <v>3.5526315789473686</v>
          </cell>
          <cell r="O109">
            <v>3.5833333333333335</v>
          </cell>
          <cell r="Q109">
            <v>3.8205128205128207</v>
          </cell>
          <cell r="R109">
            <v>3.8571428571428572</v>
          </cell>
          <cell r="S109">
            <v>3.6842105263157894</v>
          </cell>
          <cell r="T109">
            <v>3.9047619047619047</v>
          </cell>
          <cell r="V109">
            <v>3.7222222222222223</v>
          </cell>
          <cell r="W109">
            <v>3.607843137254902</v>
          </cell>
          <cell r="X109">
            <v>3.4444444444444446</v>
          </cell>
          <cell r="Y109">
            <v>3.5428571428571427</v>
          </cell>
          <cell r="AA109">
            <v>3.8550724637681157</v>
          </cell>
          <cell r="AB109">
            <v>3.7596153846153846</v>
          </cell>
          <cell r="AC109">
            <v>3.7931034482758621</v>
          </cell>
          <cell r="AD109">
            <v>3.7875000000000001</v>
          </cell>
          <cell r="AF109">
            <v>3.7096774193548385</v>
          </cell>
          <cell r="AG109">
            <v>3.8888888888888888</v>
          </cell>
          <cell r="AH109">
            <v>3.806451612903226</v>
          </cell>
          <cell r="AI109">
            <v>3.56</v>
          </cell>
          <cell r="AK109">
            <v>3.8076923076923075</v>
          </cell>
          <cell r="AL109">
            <v>3.7833333333333332</v>
          </cell>
          <cell r="AM109">
            <v>3.6666666666666665</v>
          </cell>
          <cell r="AN109">
            <v>3.652173913043478</v>
          </cell>
          <cell r="AP109">
            <v>3.8888888888888888</v>
          </cell>
          <cell r="AQ109">
            <v>3.4821428571428572</v>
          </cell>
          <cell r="AR109">
            <v>3.9375</v>
          </cell>
          <cell r="AS109">
            <v>3.8095238095238093</v>
          </cell>
          <cell r="AV109">
            <v>4</v>
          </cell>
          <cell r="AW109">
            <v>4</v>
          </cell>
          <cell r="AX109">
            <v>4</v>
          </cell>
          <cell r="AZ109">
            <v>3.6732673267326734</v>
          </cell>
          <cell r="BA109">
            <v>3.5909090909090908</v>
          </cell>
          <cell r="BB109">
            <v>3.7303370786516852</v>
          </cell>
          <cell r="BC109">
            <v>3.7666666666666666</v>
          </cell>
          <cell r="BE109">
            <v>3.6</v>
          </cell>
          <cell r="BF109">
            <v>3.5075757575757578</v>
          </cell>
          <cell r="BG109">
            <v>3.6299212598425199</v>
          </cell>
          <cell r="BH109">
            <v>3.6608695652173915</v>
          </cell>
          <cell r="BJ109">
            <v>3.9130434782608696</v>
          </cell>
          <cell r="BK109">
            <v>3.7777777777777777</v>
          </cell>
          <cell r="BL109">
            <v>3.7826086956521738</v>
          </cell>
          <cell r="BM109">
            <v>3.7073170731707319</v>
          </cell>
          <cell r="BO109">
            <v>3.95</v>
          </cell>
          <cell r="BP109">
            <v>3.4939759036144578</v>
          </cell>
          <cell r="BQ109">
            <v>3.5128205128205128</v>
          </cell>
          <cell r="BR109">
            <v>3.774193548387097</v>
          </cell>
          <cell r="BT109">
            <v>3.6944444444444446</v>
          </cell>
          <cell r="BY109">
            <v>3.8661971830985915</v>
          </cell>
          <cell r="BZ109">
            <v>3.8014705882352939</v>
          </cell>
          <cell r="CA109">
            <v>3.8514851485148514</v>
          </cell>
          <cell r="CB109">
            <v>3.865979381443299</v>
          </cell>
          <cell r="CD109">
            <v>3.84</v>
          </cell>
          <cell r="CE109">
            <v>3.86</v>
          </cell>
          <cell r="CF109">
            <v>3.8235294117647061</v>
          </cell>
          <cell r="CG109">
            <v>3.8198198198198199</v>
          </cell>
          <cell r="CI109">
            <v>3.7727272727272729</v>
          </cell>
          <cell r="CJ109">
            <v>3.693877551020408</v>
          </cell>
          <cell r="CK109">
            <v>3.5714285714285716</v>
          </cell>
          <cell r="CL109">
            <v>3.8611111111111112</v>
          </cell>
          <cell r="CN109">
            <v>3.78</v>
          </cell>
          <cell r="CO109">
            <v>3.70873786407767</v>
          </cell>
          <cell r="CP109">
            <v>3.8488372093023258</v>
          </cell>
          <cell r="CQ109">
            <v>3.7121212121212119</v>
          </cell>
          <cell r="CS109">
            <v>3.8309859154929575</v>
          </cell>
          <cell r="CT109">
            <v>3.88</v>
          </cell>
          <cell r="CU109">
            <v>3.7169811320754715</v>
          </cell>
          <cell r="CV109">
            <v>3.6461538461538461</v>
          </cell>
          <cell r="CX109">
            <v>3.8823529411764706</v>
          </cell>
          <cell r="CY109">
            <v>3.875</v>
          </cell>
          <cell r="CZ109">
            <v>3.9</v>
          </cell>
          <cell r="DA109">
            <v>3.9655172413793105</v>
          </cell>
          <cell r="DC109">
            <v>3.5945945945945947</v>
          </cell>
          <cell r="DD109">
            <v>3.4920634920634921</v>
          </cell>
          <cell r="DE109">
            <v>3.6923076923076925</v>
          </cell>
          <cell r="DF109">
            <v>3.6341463414634148</v>
          </cell>
          <cell r="DH109">
            <v>3.8947368421052633</v>
          </cell>
          <cell r="DI109">
            <v>3.9166666666666665</v>
          </cell>
          <cell r="DJ109">
            <v>3.8684210526315788</v>
          </cell>
          <cell r="DK109">
            <v>3.9322033898305087</v>
          </cell>
          <cell r="DM109">
            <v>3.9230769230769229</v>
          </cell>
          <cell r="DN109">
            <v>3.75</v>
          </cell>
          <cell r="DO109">
            <v>4</v>
          </cell>
          <cell r="DP109">
            <v>3.75</v>
          </cell>
          <cell r="DR109">
            <v>3.8636363636363638</v>
          </cell>
          <cell r="DS109">
            <v>3.8636363636363638</v>
          </cell>
          <cell r="DT109">
            <v>3.7857142857142856</v>
          </cell>
          <cell r="DU109">
            <v>3.6</v>
          </cell>
          <cell r="DW109">
            <v>3.9166666666666665</v>
          </cell>
          <cell r="DX109">
            <v>3.7931034482758621</v>
          </cell>
          <cell r="DY109">
            <v>3.8695652173913042</v>
          </cell>
          <cell r="DZ109">
            <v>3.6842105263157894</v>
          </cell>
          <cell r="EB109">
            <v>3.8245614035087718</v>
          </cell>
          <cell r="EC109">
            <v>3.8421052631578947</v>
          </cell>
          <cell r="ED109">
            <v>3.9285714285714284</v>
          </cell>
          <cell r="EE109">
            <v>3.9655172413793105</v>
          </cell>
          <cell r="EG109">
            <v>3.6176470588235294</v>
          </cell>
          <cell r="EH109">
            <v>3.6363636363636362</v>
          </cell>
          <cell r="EI109">
            <v>3.8928571428571428</v>
          </cell>
          <cell r="EJ109">
            <v>3.875</v>
          </cell>
          <cell r="EL109">
            <v>3.6097560975609757</v>
          </cell>
          <cell r="EM109">
            <v>3.7380952380952381</v>
          </cell>
          <cell r="EN109">
            <v>3.8055555555555554</v>
          </cell>
          <cell r="EO109">
            <v>3.7727272727272729</v>
          </cell>
          <cell r="ER109">
            <v>3.8160919540229883</v>
          </cell>
          <cell r="ES109">
            <v>3.8</v>
          </cell>
          <cell r="ET109">
            <v>3.7808219178082192</v>
          </cell>
          <cell r="EV109">
            <v>3.9189189189189189</v>
          </cell>
          <cell r="EX109">
            <v>3.8947368421052633</v>
          </cell>
          <cell r="EY109">
            <v>3.9333333333333331</v>
          </cell>
          <cell r="FA109">
            <v>3.8636363636363638</v>
          </cell>
          <cell r="FB109">
            <v>3.88</v>
          </cell>
          <cell r="FC109">
            <v>3.9166666666666665</v>
          </cell>
          <cell r="FD109">
            <v>3.7333333333333334</v>
          </cell>
          <cell r="FF109">
            <v>3.6982758620689653</v>
          </cell>
          <cell r="FG109">
            <v>3.664233576642336</v>
          </cell>
          <cell r="FH109">
            <v>3.8425196850393699</v>
          </cell>
          <cell r="FI109">
            <v>3.8679245283018866</v>
          </cell>
          <cell r="FK109">
            <v>3.7333333333333334</v>
          </cell>
          <cell r="FL109">
            <v>3.7872340425531914</v>
          </cell>
          <cell r="FM109">
            <v>3.8260869565217392</v>
          </cell>
          <cell r="FN109">
            <v>3.7708333333333335</v>
          </cell>
          <cell r="FR109">
            <v>3.8630136986301369</v>
          </cell>
          <cell r="FS109">
            <v>3.9230769230769229</v>
          </cell>
          <cell r="FU109">
            <v>3.8076923076923075</v>
          </cell>
          <cell r="FV109">
            <v>3.622950819672131</v>
          </cell>
          <cell r="FW109">
            <v>3.6440677966101696</v>
          </cell>
          <cell r="FX109">
            <v>3.7254901960784315</v>
          </cell>
          <cell r="FZ109">
            <v>3.8529411764705883</v>
          </cell>
          <cell r="GA109">
            <v>3.8148148148148149</v>
          </cell>
          <cell r="GB109">
            <v>3.4615384615384617</v>
          </cell>
          <cell r="GC109">
            <v>3.896551724137931</v>
          </cell>
          <cell r="GG109">
            <v>3.6666666666666665</v>
          </cell>
          <cell r="GH109">
            <v>4</v>
          </cell>
          <cell r="GJ109">
            <v>3.6329113924050631</v>
          </cell>
          <cell r="GK109">
            <v>3.3473684210526318</v>
          </cell>
          <cell r="GL109">
            <v>3.4534883720930232</v>
          </cell>
          <cell r="GM109">
            <v>3.7391304347826089</v>
          </cell>
          <cell r="GO109">
            <v>3.838709677419355</v>
          </cell>
          <cell r="GP109">
            <v>3.7962962962962963</v>
          </cell>
          <cell r="GQ109">
            <v>3.7254901960784315</v>
          </cell>
          <cell r="GR109">
            <v>3.7560975609756095</v>
          </cell>
          <cell r="GT109">
            <v>3.6111111111111112</v>
          </cell>
          <cell r="GU109">
            <v>3.6666666666666665</v>
          </cell>
          <cell r="GV109">
            <v>3.7878787878787881</v>
          </cell>
          <cell r="GW109">
            <v>3.8378378378378377</v>
          </cell>
          <cell r="GY109">
            <v>3.875</v>
          </cell>
          <cell r="GZ109">
            <v>3.7179487179487181</v>
          </cell>
          <cell r="HA109">
            <v>3.9545454545454546</v>
          </cell>
          <cell r="HB109">
            <v>3.8260869565217392</v>
          </cell>
          <cell r="HD109">
            <v>3.6666666666666665</v>
          </cell>
          <cell r="HE109">
            <v>3.7105263157894739</v>
          </cell>
          <cell r="HF109">
            <v>3.7250000000000001</v>
          </cell>
          <cell r="HG109">
            <v>3.71875</v>
          </cell>
          <cell r="HI109">
            <v>3.8484848484848486</v>
          </cell>
          <cell r="HJ109">
            <v>3.7230769230769232</v>
          </cell>
          <cell r="HK109">
            <v>3.795918367346939</v>
          </cell>
          <cell r="HL109">
            <v>3.5862068965517242</v>
          </cell>
          <cell r="HN109">
            <v>3.8059701492537314</v>
          </cell>
          <cell r="HO109">
            <v>3.6296296296296298</v>
          </cell>
          <cell r="HP109">
            <v>3.4177215189873418</v>
          </cell>
          <cell r="HQ109">
            <v>3.8524590163934427</v>
          </cell>
          <cell r="HS109">
            <v>3.6818181818181817</v>
          </cell>
          <cell r="HT109">
            <v>3.8918918918918921</v>
          </cell>
          <cell r="HU109">
            <v>3.7857142857142856</v>
          </cell>
          <cell r="HV109">
            <v>3.6756756756756759</v>
          </cell>
          <cell r="HX109">
            <v>3.7811124449779911</v>
          </cell>
          <cell r="HY109">
            <v>3.7104389524160828</v>
          </cell>
          <cell r="HZ109">
            <v>3.740694789081886</v>
          </cell>
          <cell r="IA109">
            <v>3.7726465364120783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9"/>
  <sheetViews>
    <sheetView tabSelected="1" zoomScale="150" zoomScaleNormal="150" workbookViewId="0"/>
  </sheetViews>
  <sheetFormatPr defaultRowHeight="12.75" x14ac:dyDescent="0.2"/>
  <cols>
    <col min="1" max="1" width="3.42578125" style="17" customWidth="1"/>
    <col min="2" max="2" width="24.85546875" style="1" customWidth="1"/>
    <col min="3" max="6" width="8.140625" style="1" customWidth="1"/>
    <col min="7" max="9" width="6.85546875" style="1" customWidth="1"/>
    <col min="10" max="13" width="8.140625" style="1" customWidth="1"/>
    <col min="14" max="16" width="6.85546875" style="1" customWidth="1"/>
    <col min="17" max="17" width="6" style="1" customWidth="1"/>
    <col min="18" max="18" width="5.7109375" style="62" customWidth="1"/>
    <col min="19" max="16384" width="9.140625" style="1"/>
  </cols>
  <sheetData>
    <row r="1" spans="1:18" s="3" customFormat="1" ht="15.75" x14ac:dyDescent="0.25">
      <c r="A1" s="13" t="s">
        <v>124</v>
      </c>
      <c r="C1" s="3" t="s">
        <v>120</v>
      </c>
      <c r="E1" s="135">
        <v>0.90566037735849059</v>
      </c>
      <c r="R1" s="56"/>
    </row>
    <row r="2" spans="1:18" s="3" customFormat="1" ht="15.75" x14ac:dyDescent="0.25">
      <c r="A2" s="13" t="s">
        <v>4</v>
      </c>
      <c r="C2" s="64" t="s">
        <v>125</v>
      </c>
      <c r="R2" s="56"/>
    </row>
    <row r="3" spans="1:18" s="2" customFormat="1" x14ac:dyDescent="0.2">
      <c r="A3" s="14"/>
      <c r="R3" s="86" t="s">
        <v>96</v>
      </c>
    </row>
    <row r="4" spans="1:18" s="2" customFormat="1" x14ac:dyDescent="0.2">
      <c r="A4" s="15" t="s">
        <v>3</v>
      </c>
      <c r="B4" s="6"/>
      <c r="C4" s="4" t="s">
        <v>12</v>
      </c>
      <c r="D4" s="5"/>
      <c r="E4" s="5"/>
      <c r="F4" s="5"/>
      <c r="G4" s="5"/>
      <c r="H4" s="5"/>
      <c r="I4" s="6"/>
      <c r="J4" s="4" t="s">
        <v>13</v>
      </c>
      <c r="K4" s="5"/>
      <c r="L4" s="5"/>
      <c r="M4" s="5"/>
      <c r="N4" s="5"/>
      <c r="O4" s="5"/>
      <c r="P4" s="6"/>
      <c r="Q4" s="7"/>
      <c r="R4" s="57" t="s">
        <v>67</v>
      </c>
    </row>
    <row r="5" spans="1:18" ht="42" customHeight="1" x14ac:dyDescent="0.2">
      <c r="A5" s="16"/>
      <c r="B5" s="12"/>
      <c r="C5" s="8" t="s">
        <v>5</v>
      </c>
      <c r="D5" s="9" t="s">
        <v>6</v>
      </c>
      <c r="E5" s="9" t="s">
        <v>7</v>
      </c>
      <c r="F5" s="9" t="s">
        <v>8</v>
      </c>
      <c r="G5" s="9" t="s">
        <v>9</v>
      </c>
      <c r="H5" s="9" t="s">
        <v>10</v>
      </c>
      <c r="I5" s="10" t="s">
        <v>0</v>
      </c>
      <c r="J5" s="8" t="s">
        <v>5</v>
      </c>
      <c r="K5" s="9" t="s">
        <v>6</v>
      </c>
      <c r="L5" s="9" t="s">
        <v>7</v>
      </c>
      <c r="M5" s="9" t="s">
        <v>8</v>
      </c>
      <c r="N5" s="9" t="s">
        <v>9</v>
      </c>
      <c r="O5" s="9" t="s">
        <v>10</v>
      </c>
      <c r="P5" s="10" t="s">
        <v>0</v>
      </c>
      <c r="Q5" s="11" t="s">
        <v>11</v>
      </c>
      <c r="R5" s="58" t="s">
        <v>68</v>
      </c>
    </row>
    <row r="6" spans="1:18" s="53" customFormat="1" ht="18" customHeight="1" x14ac:dyDescent="0.2">
      <c r="A6" s="45" t="s">
        <v>1</v>
      </c>
      <c r="B6" s="19" t="s">
        <v>2</v>
      </c>
      <c r="C6" s="46">
        <v>33</v>
      </c>
      <c r="D6" s="47">
        <v>11</v>
      </c>
      <c r="E6" s="47">
        <v>4</v>
      </c>
      <c r="F6" s="47">
        <v>0</v>
      </c>
      <c r="G6" s="47">
        <v>0</v>
      </c>
      <c r="H6" s="47">
        <v>0</v>
      </c>
      <c r="I6" s="48">
        <v>48</v>
      </c>
      <c r="J6" s="49">
        <v>0.6875</v>
      </c>
      <c r="K6" s="50">
        <v>0.22916666666666666</v>
      </c>
      <c r="L6" s="50">
        <v>8.3333333333333329E-2</v>
      </c>
      <c r="M6" s="50">
        <v>0</v>
      </c>
      <c r="N6" s="50">
        <v>0</v>
      </c>
      <c r="O6" s="50">
        <v>0</v>
      </c>
      <c r="P6" s="51">
        <v>1</v>
      </c>
      <c r="Q6" s="52">
        <v>3.6041666666666665</v>
      </c>
      <c r="R6" s="52">
        <v>3.5744141861937937</v>
      </c>
    </row>
    <row r="7" spans="1:18" ht="25.5" x14ac:dyDescent="0.2">
      <c r="A7" s="20" t="s">
        <v>14</v>
      </c>
      <c r="B7" s="87" t="s">
        <v>15</v>
      </c>
      <c r="C7" s="27">
        <v>34</v>
      </c>
      <c r="D7" s="28">
        <v>11</v>
      </c>
      <c r="E7" s="28">
        <v>1</v>
      </c>
      <c r="F7" s="28">
        <v>2</v>
      </c>
      <c r="G7" s="28">
        <v>0</v>
      </c>
      <c r="H7" s="28">
        <v>0</v>
      </c>
      <c r="I7" s="29">
        <v>48</v>
      </c>
      <c r="J7" s="36">
        <v>0.70833333333333337</v>
      </c>
      <c r="K7" s="37">
        <v>0.22916666666666666</v>
      </c>
      <c r="L7" s="37">
        <v>2.0833333333333332E-2</v>
      </c>
      <c r="M7" s="37">
        <v>4.1666666666666664E-2</v>
      </c>
      <c r="N7" s="37">
        <v>0</v>
      </c>
      <c r="O7" s="37">
        <v>0</v>
      </c>
      <c r="P7" s="38">
        <v>1</v>
      </c>
      <c r="Q7" s="43">
        <v>3.6041666666666665</v>
      </c>
      <c r="R7" s="43">
        <v>3.6607026675341574</v>
      </c>
    </row>
    <row r="8" spans="1:18" ht="43.5" customHeight="1" x14ac:dyDescent="0.2">
      <c r="A8" s="20" t="s">
        <v>16</v>
      </c>
      <c r="B8" s="87" t="s">
        <v>17</v>
      </c>
      <c r="C8" s="27">
        <v>31</v>
      </c>
      <c r="D8" s="28">
        <v>13</v>
      </c>
      <c r="E8" s="28">
        <v>2</v>
      </c>
      <c r="F8" s="28">
        <v>2</v>
      </c>
      <c r="G8" s="28">
        <v>0</v>
      </c>
      <c r="H8" s="28">
        <v>0</v>
      </c>
      <c r="I8" s="29">
        <v>48</v>
      </c>
      <c r="J8" s="36">
        <v>0.64583333333333337</v>
      </c>
      <c r="K8" s="37">
        <v>0.27083333333333331</v>
      </c>
      <c r="L8" s="37">
        <v>4.1666666666666664E-2</v>
      </c>
      <c r="M8" s="37">
        <v>4.1666666666666664E-2</v>
      </c>
      <c r="N8" s="37">
        <v>0</v>
      </c>
      <c r="O8" s="37">
        <v>0</v>
      </c>
      <c r="P8" s="38">
        <v>1</v>
      </c>
      <c r="Q8" s="43">
        <v>3.5208333333333335</v>
      </c>
      <c r="R8" s="43">
        <v>3.5955642530984995</v>
      </c>
    </row>
    <row r="9" spans="1:18" ht="40.5" customHeight="1" x14ac:dyDescent="0.2">
      <c r="A9" s="20" t="s">
        <v>18</v>
      </c>
      <c r="B9" s="87" t="s">
        <v>58</v>
      </c>
      <c r="C9" s="27">
        <v>22</v>
      </c>
      <c r="D9" s="28">
        <v>20</v>
      </c>
      <c r="E9" s="28">
        <v>2</v>
      </c>
      <c r="F9" s="28">
        <v>3</v>
      </c>
      <c r="G9" s="28">
        <v>1</v>
      </c>
      <c r="H9" s="28">
        <v>0</v>
      </c>
      <c r="I9" s="29">
        <v>48</v>
      </c>
      <c r="J9" s="36">
        <v>0.45833333333333331</v>
      </c>
      <c r="K9" s="37">
        <v>0.41666666666666669</v>
      </c>
      <c r="L9" s="37">
        <v>4.1666666666666664E-2</v>
      </c>
      <c r="M9" s="37">
        <v>6.25E-2</v>
      </c>
      <c r="N9" s="37">
        <v>2.0833333333333332E-2</v>
      </c>
      <c r="O9" s="37">
        <v>0</v>
      </c>
      <c r="P9" s="38">
        <v>1</v>
      </c>
      <c r="Q9" s="43">
        <v>3.2978723404255321</v>
      </c>
      <c r="R9" s="43">
        <v>3.5157583716349312</v>
      </c>
    </row>
    <row r="10" spans="1:18" ht="36.75" customHeight="1" x14ac:dyDescent="0.2">
      <c r="A10" s="20" t="s">
        <v>19</v>
      </c>
      <c r="B10" s="87" t="s">
        <v>20</v>
      </c>
      <c r="C10" s="27">
        <v>25</v>
      </c>
      <c r="D10" s="28">
        <v>20</v>
      </c>
      <c r="E10" s="28">
        <v>2</v>
      </c>
      <c r="F10" s="28">
        <v>0</v>
      </c>
      <c r="G10" s="28">
        <v>1</v>
      </c>
      <c r="H10" s="28">
        <v>0</v>
      </c>
      <c r="I10" s="29">
        <v>48</v>
      </c>
      <c r="J10" s="36">
        <v>0.52083333333333337</v>
      </c>
      <c r="K10" s="37">
        <v>0.41666666666666669</v>
      </c>
      <c r="L10" s="37">
        <v>4.1666666666666664E-2</v>
      </c>
      <c r="M10" s="37">
        <v>0</v>
      </c>
      <c r="N10" s="37">
        <v>2.0833333333333332E-2</v>
      </c>
      <c r="O10" s="37">
        <v>0</v>
      </c>
      <c r="P10" s="38">
        <v>1</v>
      </c>
      <c r="Q10" s="43">
        <v>3.4893617021276597</v>
      </c>
      <c r="R10" s="43">
        <v>3.6271240782302021</v>
      </c>
    </row>
    <row r="11" spans="1:18" ht="40.5" customHeight="1" x14ac:dyDescent="0.2">
      <c r="A11" s="20" t="s">
        <v>21</v>
      </c>
      <c r="B11" s="87" t="s">
        <v>59</v>
      </c>
      <c r="C11" s="27">
        <v>33</v>
      </c>
      <c r="D11" s="28">
        <v>13</v>
      </c>
      <c r="E11" s="28">
        <v>1</v>
      </c>
      <c r="F11" s="28">
        <v>1</v>
      </c>
      <c r="G11" s="28">
        <v>0</v>
      </c>
      <c r="H11" s="28">
        <v>0</v>
      </c>
      <c r="I11" s="29">
        <v>48</v>
      </c>
      <c r="J11" s="36">
        <v>0.6875</v>
      </c>
      <c r="K11" s="37">
        <v>0.27083333333333331</v>
      </c>
      <c r="L11" s="37">
        <v>2.0833333333333332E-2</v>
      </c>
      <c r="M11" s="37">
        <v>2.0833333333333332E-2</v>
      </c>
      <c r="N11" s="37">
        <v>0</v>
      </c>
      <c r="O11" s="37">
        <v>0</v>
      </c>
      <c r="P11" s="38">
        <v>1</v>
      </c>
      <c r="Q11" s="43">
        <v>3.625</v>
      </c>
      <c r="R11" s="43">
        <v>3.6901730329742084</v>
      </c>
    </row>
    <row r="12" spans="1:18" ht="25.5" x14ac:dyDescent="0.2">
      <c r="A12" s="22" t="s">
        <v>22</v>
      </c>
      <c r="B12" s="93" t="s">
        <v>23</v>
      </c>
      <c r="C12" s="30">
        <v>32</v>
      </c>
      <c r="D12" s="31">
        <v>7</v>
      </c>
      <c r="E12" s="31">
        <v>5</v>
      </c>
      <c r="F12" s="31">
        <v>2</v>
      </c>
      <c r="G12" s="31">
        <v>2</v>
      </c>
      <c r="H12" s="31">
        <v>0</v>
      </c>
      <c r="I12" s="32">
        <v>48</v>
      </c>
      <c r="J12" s="39">
        <v>0.66666666666666663</v>
      </c>
      <c r="K12" s="40">
        <v>0.14583333333333334</v>
      </c>
      <c r="L12" s="40">
        <v>0.10416666666666667</v>
      </c>
      <c r="M12" s="40">
        <v>4.1666666666666664E-2</v>
      </c>
      <c r="N12" s="40">
        <v>4.1666666666666664E-2</v>
      </c>
      <c r="O12" s="40">
        <v>0</v>
      </c>
      <c r="P12" s="41">
        <v>1</v>
      </c>
      <c r="Q12" s="44">
        <v>3.5</v>
      </c>
      <c r="R12" s="44">
        <v>3.651131824234354</v>
      </c>
    </row>
    <row r="14" spans="1:18" x14ac:dyDescent="0.2">
      <c r="A14" s="54" t="s">
        <v>66</v>
      </c>
      <c r="B14" s="55"/>
    </row>
    <row r="15" spans="1:18" ht="16.5" customHeight="1" x14ac:dyDescent="0.2">
      <c r="A15" s="18" t="s">
        <v>1</v>
      </c>
      <c r="B15" s="88" t="s">
        <v>2</v>
      </c>
    </row>
    <row r="16" spans="1:18" ht="25.5" x14ac:dyDescent="0.2">
      <c r="A16" s="20" t="s">
        <v>14</v>
      </c>
      <c r="B16" s="87" t="s">
        <v>15</v>
      </c>
    </row>
    <row r="17" spans="1:18" ht="42" customHeight="1" x14ac:dyDescent="0.2">
      <c r="A17" s="20" t="s">
        <v>16</v>
      </c>
      <c r="B17" s="87" t="s">
        <v>17</v>
      </c>
    </row>
    <row r="18" spans="1:18" ht="40.5" customHeight="1" x14ac:dyDescent="0.2">
      <c r="A18" s="20" t="s">
        <v>18</v>
      </c>
      <c r="B18" s="87" t="s">
        <v>58</v>
      </c>
    </row>
    <row r="19" spans="1:18" ht="36.75" customHeight="1" x14ac:dyDescent="0.2">
      <c r="A19" s="20" t="s">
        <v>19</v>
      </c>
      <c r="B19" s="87" t="s">
        <v>20</v>
      </c>
    </row>
    <row r="20" spans="1:18" ht="42" customHeight="1" x14ac:dyDescent="0.2">
      <c r="A20" s="20" t="s">
        <v>21</v>
      </c>
      <c r="B20" s="87" t="s">
        <v>59</v>
      </c>
    </row>
    <row r="21" spans="1:18" ht="25.5" x14ac:dyDescent="0.2">
      <c r="A21" s="22" t="s">
        <v>22</v>
      </c>
      <c r="B21" s="93" t="s">
        <v>23</v>
      </c>
    </row>
    <row r="22" spans="1:18" s="2" customFormat="1" x14ac:dyDescent="0.2">
      <c r="A22" s="15" t="s">
        <v>24</v>
      </c>
      <c r="B22" s="6"/>
      <c r="C22" s="4" t="s">
        <v>12</v>
      </c>
      <c r="D22" s="5"/>
      <c r="E22" s="5"/>
      <c r="F22" s="5"/>
      <c r="G22" s="5"/>
      <c r="H22" s="5"/>
      <c r="I22" s="6"/>
      <c r="J22" s="4" t="s">
        <v>13</v>
      </c>
      <c r="K22" s="5"/>
      <c r="L22" s="5"/>
      <c r="M22" s="5"/>
      <c r="N22" s="5"/>
      <c r="O22" s="5"/>
      <c r="P22" s="6"/>
      <c r="Q22" s="7"/>
      <c r="R22" s="57" t="s">
        <v>67</v>
      </c>
    </row>
    <row r="23" spans="1:18" ht="42" customHeight="1" x14ac:dyDescent="0.2">
      <c r="A23" s="16"/>
      <c r="B23" s="12"/>
      <c r="C23" s="8" t="s">
        <v>5</v>
      </c>
      <c r="D23" s="9" t="s">
        <v>6</v>
      </c>
      <c r="E23" s="9" t="s">
        <v>7</v>
      </c>
      <c r="F23" s="9" t="s">
        <v>8</v>
      </c>
      <c r="G23" s="9" t="s">
        <v>9</v>
      </c>
      <c r="H23" s="9" t="s">
        <v>10</v>
      </c>
      <c r="I23" s="10" t="s">
        <v>0</v>
      </c>
      <c r="J23" s="8" t="s">
        <v>5</v>
      </c>
      <c r="K23" s="9" t="s">
        <v>6</v>
      </c>
      <c r="L23" s="9" t="s">
        <v>7</v>
      </c>
      <c r="M23" s="9" t="s">
        <v>8</v>
      </c>
      <c r="N23" s="9" t="s">
        <v>9</v>
      </c>
      <c r="O23" s="9" t="s">
        <v>10</v>
      </c>
      <c r="P23" s="10" t="s">
        <v>0</v>
      </c>
      <c r="Q23" s="11" t="s">
        <v>11</v>
      </c>
      <c r="R23" s="58" t="s">
        <v>68</v>
      </c>
    </row>
    <row r="24" spans="1:18" ht="38.25" x14ac:dyDescent="0.2">
      <c r="A24" s="20" t="s">
        <v>25</v>
      </c>
      <c r="B24" s="87" t="s">
        <v>26</v>
      </c>
      <c r="C24" s="27">
        <v>35</v>
      </c>
      <c r="D24" s="28">
        <v>12</v>
      </c>
      <c r="E24" s="28">
        <v>1</v>
      </c>
      <c r="F24" s="28">
        <v>0</v>
      </c>
      <c r="G24" s="28">
        <v>0</v>
      </c>
      <c r="H24" s="28">
        <v>0</v>
      </c>
      <c r="I24" s="29">
        <v>48</v>
      </c>
      <c r="J24" s="36">
        <v>0.72916666666666663</v>
      </c>
      <c r="K24" s="37">
        <v>0.25</v>
      </c>
      <c r="L24" s="37">
        <v>2.0833333333333332E-2</v>
      </c>
      <c r="M24" s="37">
        <v>0</v>
      </c>
      <c r="N24" s="37">
        <v>0</v>
      </c>
      <c r="O24" s="37">
        <v>0</v>
      </c>
      <c r="P24" s="38">
        <v>1</v>
      </c>
      <c r="Q24" s="43">
        <v>3.7083333333333335</v>
      </c>
      <c r="R24" s="43">
        <v>3.5743488295417079</v>
      </c>
    </row>
    <row r="25" spans="1:18" ht="30" customHeight="1" x14ac:dyDescent="0.2">
      <c r="A25" s="20" t="s">
        <v>27</v>
      </c>
      <c r="B25" s="87" t="s">
        <v>28</v>
      </c>
      <c r="C25" s="27">
        <v>44</v>
      </c>
      <c r="D25" s="28">
        <v>2</v>
      </c>
      <c r="E25" s="28">
        <v>0</v>
      </c>
      <c r="F25" s="28">
        <v>0</v>
      </c>
      <c r="G25" s="28">
        <v>2</v>
      </c>
      <c r="H25" s="28">
        <v>0</v>
      </c>
      <c r="I25" s="29">
        <v>48</v>
      </c>
      <c r="J25" s="36">
        <v>0.91666666666666663</v>
      </c>
      <c r="K25" s="37">
        <v>4.1666666666666664E-2</v>
      </c>
      <c r="L25" s="37">
        <v>0</v>
      </c>
      <c r="M25" s="37">
        <v>0</v>
      </c>
      <c r="N25" s="37">
        <v>4.1666666666666664E-2</v>
      </c>
      <c r="O25" s="37">
        <v>0</v>
      </c>
      <c r="P25" s="38">
        <v>1</v>
      </c>
      <c r="Q25" s="43">
        <v>3.9565217391304346</v>
      </c>
      <c r="R25" s="43">
        <v>3.815736381977135</v>
      </c>
    </row>
    <row r="26" spans="1:18" ht="25.5" x14ac:dyDescent="0.2">
      <c r="A26" s="20" t="s">
        <v>29</v>
      </c>
      <c r="B26" s="87" t="s">
        <v>60</v>
      </c>
      <c r="C26" s="27">
        <v>31</v>
      </c>
      <c r="D26" s="28">
        <v>13</v>
      </c>
      <c r="E26" s="28">
        <v>1</v>
      </c>
      <c r="F26" s="28">
        <v>0</v>
      </c>
      <c r="G26" s="28">
        <v>3</v>
      </c>
      <c r="H26" s="28">
        <v>0</v>
      </c>
      <c r="I26" s="29">
        <v>48</v>
      </c>
      <c r="J26" s="36">
        <v>0.64583333333333337</v>
      </c>
      <c r="K26" s="37">
        <v>0.27083333333333331</v>
      </c>
      <c r="L26" s="37">
        <v>2.0833333333333332E-2</v>
      </c>
      <c r="M26" s="37">
        <v>0</v>
      </c>
      <c r="N26" s="37">
        <v>6.25E-2</v>
      </c>
      <c r="O26" s="37">
        <v>0</v>
      </c>
      <c r="P26" s="38">
        <v>1</v>
      </c>
      <c r="Q26" s="43">
        <v>3.6666666666666665</v>
      </c>
      <c r="R26" s="43">
        <v>3.5724070450097849</v>
      </c>
    </row>
    <row r="27" spans="1:18" ht="38.25" x14ac:dyDescent="0.2">
      <c r="A27" s="20" t="s">
        <v>32</v>
      </c>
      <c r="B27" s="87" t="s">
        <v>61</v>
      </c>
      <c r="C27" s="27">
        <v>35</v>
      </c>
      <c r="D27" s="28">
        <v>8</v>
      </c>
      <c r="E27" s="28">
        <v>3</v>
      </c>
      <c r="F27" s="28">
        <v>2</v>
      </c>
      <c r="G27" s="28">
        <v>0</v>
      </c>
      <c r="H27" s="28">
        <v>0</v>
      </c>
      <c r="I27" s="29">
        <v>48</v>
      </c>
      <c r="J27" s="36">
        <v>0.72916666666666663</v>
      </c>
      <c r="K27" s="37">
        <v>0.16666666666666666</v>
      </c>
      <c r="L27" s="37">
        <v>6.25E-2</v>
      </c>
      <c r="M27" s="37">
        <v>4.1666666666666664E-2</v>
      </c>
      <c r="N27" s="37">
        <v>0</v>
      </c>
      <c r="O27" s="37">
        <v>0</v>
      </c>
      <c r="P27" s="38">
        <v>1</v>
      </c>
      <c r="Q27" s="43">
        <v>3.5833333333333335</v>
      </c>
      <c r="R27" s="43">
        <v>3.5220613001010439</v>
      </c>
    </row>
    <row r="28" spans="1:18" ht="38.25" x14ac:dyDescent="0.2">
      <c r="A28" s="20" t="s">
        <v>33</v>
      </c>
      <c r="B28" s="87" t="s">
        <v>30</v>
      </c>
      <c r="C28" s="27">
        <v>32</v>
      </c>
      <c r="D28" s="28">
        <v>15</v>
      </c>
      <c r="E28" s="28">
        <v>0</v>
      </c>
      <c r="F28" s="28">
        <v>1</v>
      </c>
      <c r="G28" s="28">
        <v>0</v>
      </c>
      <c r="H28" s="28">
        <v>0</v>
      </c>
      <c r="I28" s="29">
        <v>48</v>
      </c>
      <c r="J28" s="36">
        <v>0.66666666666666663</v>
      </c>
      <c r="K28" s="37">
        <v>0.3125</v>
      </c>
      <c r="L28" s="37">
        <v>0</v>
      </c>
      <c r="M28" s="37">
        <v>2.0833333333333332E-2</v>
      </c>
      <c r="N28" s="37">
        <v>0</v>
      </c>
      <c r="O28" s="37">
        <v>0</v>
      </c>
      <c r="P28" s="38">
        <v>1</v>
      </c>
      <c r="Q28" s="43">
        <v>3.625</v>
      </c>
      <c r="R28" s="43">
        <v>3.7644094488188977</v>
      </c>
    </row>
    <row r="29" spans="1:18" ht="25.5" x14ac:dyDescent="0.2">
      <c r="A29" s="20" t="s">
        <v>34</v>
      </c>
      <c r="B29" s="87" t="s">
        <v>122</v>
      </c>
      <c r="C29" s="27">
        <v>23</v>
      </c>
      <c r="D29" s="28">
        <v>22</v>
      </c>
      <c r="E29" s="28">
        <v>1</v>
      </c>
      <c r="F29" s="28">
        <v>0</v>
      </c>
      <c r="G29" s="28">
        <v>2</v>
      </c>
      <c r="H29" s="28">
        <v>0</v>
      </c>
      <c r="I29" s="29">
        <v>48</v>
      </c>
      <c r="J29" s="36">
        <v>0.47916666666666669</v>
      </c>
      <c r="K29" s="37">
        <v>0.45833333333333331</v>
      </c>
      <c r="L29" s="37">
        <v>2.0833333333333332E-2</v>
      </c>
      <c r="M29" s="37">
        <v>0</v>
      </c>
      <c r="N29" s="37">
        <v>4.1666666666666664E-2</v>
      </c>
      <c r="O29" s="37">
        <v>0</v>
      </c>
      <c r="P29" s="38">
        <v>1</v>
      </c>
      <c r="Q29" s="43">
        <v>3.4782608695652173</v>
      </c>
      <c r="R29" s="43">
        <v>3.4960988296488948</v>
      </c>
    </row>
    <row r="30" spans="1:18" ht="39.75" customHeight="1" x14ac:dyDescent="0.2">
      <c r="A30" s="20" t="s">
        <v>35</v>
      </c>
      <c r="B30" s="87" t="s">
        <v>123</v>
      </c>
      <c r="C30" s="27">
        <v>33</v>
      </c>
      <c r="D30" s="28">
        <v>12</v>
      </c>
      <c r="E30" s="28">
        <v>3</v>
      </c>
      <c r="F30" s="28">
        <v>0</v>
      </c>
      <c r="G30" s="28">
        <v>0</v>
      </c>
      <c r="H30" s="28">
        <v>0</v>
      </c>
      <c r="I30" s="29">
        <v>48</v>
      </c>
      <c r="J30" s="36">
        <v>0.6875</v>
      </c>
      <c r="K30" s="37">
        <v>0.25</v>
      </c>
      <c r="L30" s="37">
        <v>6.25E-2</v>
      </c>
      <c r="M30" s="37">
        <v>0</v>
      </c>
      <c r="N30" s="37">
        <v>0</v>
      </c>
      <c r="O30" s="37">
        <v>0</v>
      </c>
      <c r="P30" s="38">
        <v>1</v>
      </c>
      <c r="Q30" s="43">
        <v>3.625</v>
      </c>
      <c r="R30" s="43">
        <v>3.6849901250822912</v>
      </c>
    </row>
    <row r="31" spans="1:18" ht="25.5" x14ac:dyDescent="0.2">
      <c r="A31" s="20" t="s">
        <v>36</v>
      </c>
      <c r="B31" s="87" t="s">
        <v>97</v>
      </c>
      <c r="C31" s="27">
        <v>30</v>
      </c>
      <c r="D31" s="28">
        <v>11</v>
      </c>
      <c r="E31" s="28">
        <v>3</v>
      </c>
      <c r="F31" s="28">
        <v>0</v>
      </c>
      <c r="G31" s="28">
        <v>4</v>
      </c>
      <c r="H31" s="28">
        <v>0</v>
      </c>
      <c r="I31" s="29">
        <v>48</v>
      </c>
      <c r="J31" s="36">
        <v>0.625</v>
      </c>
      <c r="K31" s="37">
        <v>0.22916666666666666</v>
      </c>
      <c r="L31" s="37">
        <v>6.25E-2</v>
      </c>
      <c r="M31" s="37">
        <v>0</v>
      </c>
      <c r="N31" s="37">
        <v>8.3333333333333329E-2</v>
      </c>
      <c r="O31" s="37">
        <v>0</v>
      </c>
      <c r="P31" s="38">
        <v>1</v>
      </c>
      <c r="Q31" s="43">
        <v>3.6136363636363638</v>
      </c>
      <c r="R31" s="43">
        <v>3.4863746119351502</v>
      </c>
    </row>
    <row r="32" spans="1:18" ht="25.5" x14ac:dyDescent="0.2">
      <c r="A32" s="20" t="s">
        <v>37</v>
      </c>
      <c r="B32" s="87" t="s">
        <v>62</v>
      </c>
      <c r="C32" s="27">
        <v>27</v>
      </c>
      <c r="D32" s="28">
        <v>15</v>
      </c>
      <c r="E32" s="28">
        <v>4</v>
      </c>
      <c r="F32" s="28">
        <v>1</v>
      </c>
      <c r="G32" s="28">
        <v>1</v>
      </c>
      <c r="H32" s="28">
        <v>0</v>
      </c>
      <c r="I32" s="29">
        <v>48</v>
      </c>
      <c r="J32" s="36">
        <v>0.5625</v>
      </c>
      <c r="K32" s="37">
        <v>0.3125</v>
      </c>
      <c r="L32" s="37">
        <v>8.3333333333333329E-2</v>
      </c>
      <c r="M32" s="37">
        <v>2.0833333333333332E-2</v>
      </c>
      <c r="N32" s="37">
        <v>2.0833333333333332E-2</v>
      </c>
      <c r="O32" s="37">
        <v>0</v>
      </c>
      <c r="P32" s="38">
        <v>1</v>
      </c>
      <c r="Q32" s="43">
        <v>3.4468085106382977</v>
      </c>
      <c r="R32" s="43">
        <v>3.4714560615779346</v>
      </c>
    </row>
    <row r="33" spans="1:18" ht="25.5" x14ac:dyDescent="0.2">
      <c r="A33" s="22" t="s">
        <v>38</v>
      </c>
      <c r="B33" s="93" t="s">
        <v>31</v>
      </c>
      <c r="C33" s="30">
        <v>23</v>
      </c>
      <c r="D33" s="31">
        <v>20</v>
      </c>
      <c r="E33" s="31">
        <v>3</v>
      </c>
      <c r="F33" s="31">
        <v>0</v>
      </c>
      <c r="G33" s="31">
        <v>2</v>
      </c>
      <c r="H33" s="31">
        <v>0</v>
      </c>
      <c r="I33" s="32">
        <v>48</v>
      </c>
      <c r="J33" s="39">
        <v>0.47916666666666669</v>
      </c>
      <c r="K33" s="40">
        <v>0.41666666666666669</v>
      </c>
      <c r="L33" s="40">
        <v>6.25E-2</v>
      </c>
      <c r="M33" s="40">
        <v>0</v>
      </c>
      <c r="N33" s="40">
        <v>4.1666666666666664E-2</v>
      </c>
      <c r="O33" s="40">
        <v>0</v>
      </c>
      <c r="P33" s="41">
        <v>1</v>
      </c>
      <c r="Q33" s="44">
        <v>3.4347826086956523</v>
      </c>
      <c r="R33" s="44">
        <v>3.2525154170723791</v>
      </c>
    </row>
    <row r="35" spans="1:18" ht="12.75" customHeight="1" x14ac:dyDescent="0.2">
      <c r="A35" s="54" t="s">
        <v>66</v>
      </c>
      <c r="B35" s="55"/>
    </row>
    <row r="36" spans="1:18" ht="36" customHeight="1" x14ac:dyDescent="0.2">
      <c r="A36" s="18" t="s">
        <v>25</v>
      </c>
      <c r="B36" s="88" t="s">
        <v>26</v>
      </c>
    </row>
    <row r="37" spans="1:18" ht="31.5" customHeight="1" x14ac:dyDescent="0.2">
      <c r="A37" s="20" t="s">
        <v>27</v>
      </c>
      <c r="B37" s="87" t="s">
        <v>28</v>
      </c>
    </row>
    <row r="38" spans="1:18" ht="27.75" customHeight="1" x14ac:dyDescent="0.2">
      <c r="A38" s="20" t="s">
        <v>29</v>
      </c>
      <c r="B38" s="87" t="s">
        <v>60</v>
      </c>
    </row>
    <row r="39" spans="1:18" ht="42.75" customHeight="1" x14ac:dyDescent="0.2">
      <c r="A39" s="20" t="s">
        <v>32</v>
      </c>
      <c r="B39" s="87" t="s">
        <v>61</v>
      </c>
    </row>
    <row r="40" spans="1:18" ht="33.75" customHeight="1" x14ac:dyDescent="0.2">
      <c r="A40" s="20" t="s">
        <v>33</v>
      </c>
      <c r="B40" s="87" t="s">
        <v>30</v>
      </c>
    </row>
    <row r="41" spans="1:18" ht="36.75" customHeight="1" x14ac:dyDescent="0.2">
      <c r="A41" s="20" t="s">
        <v>34</v>
      </c>
      <c r="B41" s="87" t="s">
        <v>122</v>
      </c>
    </row>
    <row r="42" spans="1:18" ht="42" customHeight="1" x14ac:dyDescent="0.2">
      <c r="A42" s="20" t="s">
        <v>35</v>
      </c>
      <c r="B42" s="87" t="s">
        <v>123</v>
      </c>
    </row>
    <row r="43" spans="1:18" ht="27.75" customHeight="1" x14ac:dyDescent="0.2">
      <c r="A43" s="20" t="s">
        <v>36</v>
      </c>
      <c r="B43" s="87" t="s">
        <v>97</v>
      </c>
    </row>
    <row r="44" spans="1:18" ht="29.25" customHeight="1" x14ac:dyDescent="0.2">
      <c r="A44" s="20" t="s">
        <v>37</v>
      </c>
      <c r="B44" s="87" t="s">
        <v>62</v>
      </c>
    </row>
    <row r="45" spans="1:18" ht="25.5" x14ac:dyDescent="0.2">
      <c r="A45" s="22" t="s">
        <v>38</v>
      </c>
      <c r="B45" s="93" t="s">
        <v>31</v>
      </c>
    </row>
    <row r="46" spans="1:18" s="2" customFormat="1" x14ac:dyDescent="0.2">
      <c r="A46" s="15" t="s">
        <v>48</v>
      </c>
      <c r="B46" s="6"/>
      <c r="C46" s="4" t="s">
        <v>12</v>
      </c>
      <c r="D46" s="5"/>
      <c r="E46" s="5"/>
      <c r="F46" s="5"/>
      <c r="G46" s="5"/>
      <c r="H46" s="5"/>
      <c r="I46" s="6"/>
      <c r="J46" s="4" t="s">
        <v>13</v>
      </c>
      <c r="K46" s="5"/>
      <c r="L46" s="5"/>
      <c r="M46" s="5"/>
      <c r="N46" s="5"/>
      <c r="O46" s="5"/>
      <c r="P46" s="6"/>
      <c r="Q46" s="7"/>
      <c r="R46" s="57" t="s">
        <v>67</v>
      </c>
    </row>
    <row r="47" spans="1:18" ht="42" customHeight="1" x14ac:dyDescent="0.2">
      <c r="A47" s="16"/>
      <c r="B47" s="12"/>
      <c r="C47" s="8" t="s">
        <v>5</v>
      </c>
      <c r="D47" s="9" t="s">
        <v>6</v>
      </c>
      <c r="E47" s="9" t="s">
        <v>7</v>
      </c>
      <c r="F47" s="9" t="s">
        <v>8</v>
      </c>
      <c r="G47" s="9" t="s">
        <v>9</v>
      </c>
      <c r="H47" s="9" t="s">
        <v>10</v>
      </c>
      <c r="I47" s="10" t="s">
        <v>0</v>
      </c>
      <c r="J47" s="8" t="s">
        <v>5</v>
      </c>
      <c r="K47" s="9" t="s">
        <v>6</v>
      </c>
      <c r="L47" s="9" t="s">
        <v>7</v>
      </c>
      <c r="M47" s="9" t="s">
        <v>8</v>
      </c>
      <c r="N47" s="9" t="s">
        <v>9</v>
      </c>
      <c r="O47" s="9" t="s">
        <v>10</v>
      </c>
      <c r="P47" s="10" t="s">
        <v>0</v>
      </c>
      <c r="Q47" s="11" t="s">
        <v>11</v>
      </c>
      <c r="R47" s="58" t="s">
        <v>68</v>
      </c>
    </row>
    <row r="48" spans="1:18" ht="25.5" x14ac:dyDescent="0.2">
      <c r="A48" s="18" t="s">
        <v>39</v>
      </c>
      <c r="B48" s="88" t="s">
        <v>40</v>
      </c>
      <c r="C48" s="24">
        <v>35</v>
      </c>
      <c r="D48" s="25">
        <v>13</v>
      </c>
      <c r="E48" s="25">
        <v>0</v>
      </c>
      <c r="F48" s="25">
        <v>0</v>
      </c>
      <c r="G48" s="25">
        <v>0</v>
      </c>
      <c r="H48" s="25">
        <v>0</v>
      </c>
      <c r="I48" s="26">
        <v>48</v>
      </c>
      <c r="J48" s="33">
        <v>0.72916666666666663</v>
      </c>
      <c r="K48" s="34">
        <v>0.27083333333333331</v>
      </c>
      <c r="L48" s="34">
        <v>0</v>
      </c>
      <c r="M48" s="34">
        <v>0</v>
      </c>
      <c r="N48" s="34">
        <v>0</v>
      </c>
      <c r="O48" s="34">
        <v>0</v>
      </c>
      <c r="P48" s="35">
        <v>1</v>
      </c>
      <c r="Q48" s="42">
        <v>3.7291666666666665</v>
      </c>
      <c r="R48" s="42">
        <v>3.6505324298160695</v>
      </c>
    </row>
    <row r="49" spans="1:18" ht="25.5" x14ac:dyDescent="0.2">
      <c r="A49" s="20" t="s">
        <v>41</v>
      </c>
      <c r="B49" s="87" t="s">
        <v>42</v>
      </c>
      <c r="C49" s="27">
        <v>20</v>
      </c>
      <c r="D49" s="28">
        <v>23</v>
      </c>
      <c r="E49" s="28">
        <v>3</v>
      </c>
      <c r="F49" s="28">
        <v>2</v>
      </c>
      <c r="G49" s="28">
        <v>0</v>
      </c>
      <c r="H49" s="28">
        <v>0</v>
      </c>
      <c r="I49" s="29">
        <v>48</v>
      </c>
      <c r="J49" s="36">
        <v>0.41666666666666669</v>
      </c>
      <c r="K49" s="37">
        <v>0.47916666666666669</v>
      </c>
      <c r="L49" s="37">
        <v>6.25E-2</v>
      </c>
      <c r="M49" s="37">
        <v>4.1666666666666664E-2</v>
      </c>
      <c r="N49" s="37">
        <v>0</v>
      </c>
      <c r="O49" s="37">
        <v>0</v>
      </c>
      <c r="P49" s="38">
        <v>1</v>
      </c>
      <c r="Q49" s="43">
        <v>3.2708333333333335</v>
      </c>
      <c r="R49" s="43">
        <v>3.1385478779375657</v>
      </c>
    </row>
    <row r="50" spans="1:18" ht="25.5" x14ac:dyDescent="0.2">
      <c r="A50" s="20" t="s">
        <v>43</v>
      </c>
      <c r="B50" s="87" t="s">
        <v>44</v>
      </c>
      <c r="C50" s="27">
        <v>23</v>
      </c>
      <c r="D50" s="28">
        <v>20</v>
      </c>
      <c r="E50" s="28">
        <v>3</v>
      </c>
      <c r="F50" s="28">
        <v>1</v>
      </c>
      <c r="G50" s="28">
        <v>1</v>
      </c>
      <c r="H50" s="28">
        <v>0</v>
      </c>
      <c r="I50" s="29">
        <v>48</v>
      </c>
      <c r="J50" s="36">
        <v>0.47916666666666669</v>
      </c>
      <c r="K50" s="37">
        <v>0.41666666666666669</v>
      </c>
      <c r="L50" s="37">
        <v>6.25E-2</v>
      </c>
      <c r="M50" s="37">
        <v>2.0833333333333332E-2</v>
      </c>
      <c r="N50" s="37">
        <v>2.0833333333333332E-2</v>
      </c>
      <c r="O50" s="37">
        <v>0</v>
      </c>
      <c r="P50" s="38">
        <v>1</v>
      </c>
      <c r="Q50" s="43">
        <v>3.3829787234042552</v>
      </c>
      <c r="R50" s="43">
        <v>3.2612801678908707</v>
      </c>
    </row>
    <row r="51" spans="1:18" ht="42" customHeight="1" x14ac:dyDescent="0.2">
      <c r="A51" s="20" t="s">
        <v>45</v>
      </c>
      <c r="B51" s="87" t="s">
        <v>63</v>
      </c>
      <c r="C51" s="27">
        <v>27</v>
      </c>
      <c r="D51" s="28">
        <v>17</v>
      </c>
      <c r="E51" s="28">
        <v>3</v>
      </c>
      <c r="F51" s="28">
        <v>1</v>
      </c>
      <c r="G51" s="28">
        <v>0</v>
      </c>
      <c r="H51" s="28">
        <v>0</v>
      </c>
      <c r="I51" s="29">
        <v>48</v>
      </c>
      <c r="J51" s="36">
        <v>0.5625</v>
      </c>
      <c r="K51" s="37">
        <v>0.35416666666666669</v>
      </c>
      <c r="L51" s="37">
        <v>6.25E-2</v>
      </c>
      <c r="M51" s="37">
        <v>2.0833333333333332E-2</v>
      </c>
      <c r="N51" s="37">
        <v>0</v>
      </c>
      <c r="O51" s="37">
        <v>0</v>
      </c>
      <c r="P51" s="38">
        <v>1</v>
      </c>
      <c r="Q51" s="43">
        <v>3.4583333333333335</v>
      </c>
      <c r="R51" s="43">
        <v>3.2482452899889176</v>
      </c>
    </row>
    <row r="52" spans="1:18" ht="34.5" customHeight="1" x14ac:dyDescent="0.2">
      <c r="A52" s="22" t="s">
        <v>46</v>
      </c>
      <c r="B52" s="93" t="s">
        <v>47</v>
      </c>
      <c r="C52" s="30">
        <v>27</v>
      </c>
      <c r="D52" s="31">
        <v>17</v>
      </c>
      <c r="E52" s="31">
        <v>3</v>
      </c>
      <c r="F52" s="31">
        <v>1</v>
      </c>
      <c r="G52" s="31">
        <v>0</v>
      </c>
      <c r="H52" s="31">
        <v>0</v>
      </c>
      <c r="I52" s="32">
        <v>48</v>
      </c>
      <c r="J52" s="39">
        <v>0.5625</v>
      </c>
      <c r="K52" s="40">
        <v>0.35416666666666669</v>
      </c>
      <c r="L52" s="40">
        <v>6.25E-2</v>
      </c>
      <c r="M52" s="40">
        <v>2.0833333333333332E-2</v>
      </c>
      <c r="N52" s="40">
        <v>0</v>
      </c>
      <c r="O52" s="40">
        <v>0</v>
      </c>
      <c r="P52" s="41">
        <v>1</v>
      </c>
      <c r="Q52" s="44">
        <v>3.4583333333333335</v>
      </c>
      <c r="R52" s="44">
        <v>3.3491773308958002</v>
      </c>
    </row>
    <row r="54" spans="1:18" x14ac:dyDescent="0.2">
      <c r="A54" s="54" t="s">
        <v>66</v>
      </c>
      <c r="B54" s="55"/>
    </row>
    <row r="55" spans="1:18" ht="25.5" x14ac:dyDescent="0.2">
      <c r="A55" s="18" t="s">
        <v>39</v>
      </c>
      <c r="B55" s="88" t="s">
        <v>40</v>
      </c>
    </row>
    <row r="56" spans="1:18" ht="25.5" x14ac:dyDescent="0.2">
      <c r="A56" s="20" t="s">
        <v>41</v>
      </c>
      <c r="B56" s="87" t="s">
        <v>42</v>
      </c>
    </row>
    <row r="57" spans="1:18" ht="28.5" customHeight="1" x14ac:dyDescent="0.2">
      <c r="A57" s="20" t="s">
        <v>43</v>
      </c>
      <c r="B57" s="87" t="s">
        <v>44</v>
      </c>
    </row>
    <row r="58" spans="1:18" ht="42" customHeight="1" x14ac:dyDescent="0.2">
      <c r="A58" s="20" t="s">
        <v>45</v>
      </c>
      <c r="B58" s="87" t="s">
        <v>63</v>
      </c>
    </row>
    <row r="59" spans="1:18" ht="35.25" customHeight="1" x14ac:dyDescent="0.2">
      <c r="A59" s="22" t="s">
        <v>46</v>
      </c>
      <c r="B59" s="93" t="s">
        <v>47</v>
      </c>
    </row>
    <row r="66" spans="1:18" s="2" customFormat="1" x14ac:dyDescent="0.2">
      <c r="A66" s="15" t="s">
        <v>49</v>
      </c>
      <c r="B66" s="6"/>
      <c r="C66" s="4" t="s">
        <v>12</v>
      </c>
      <c r="D66" s="5"/>
      <c r="E66" s="5"/>
      <c r="F66" s="5"/>
      <c r="G66" s="5"/>
      <c r="H66" s="5"/>
      <c r="I66" s="6"/>
      <c r="J66" s="4" t="s">
        <v>13</v>
      </c>
      <c r="K66" s="5"/>
      <c r="L66" s="5"/>
      <c r="M66" s="5"/>
      <c r="N66" s="5"/>
      <c r="O66" s="5"/>
      <c r="P66" s="6"/>
      <c r="Q66" s="7"/>
      <c r="R66" s="57" t="s">
        <v>67</v>
      </c>
    </row>
    <row r="67" spans="1:18" ht="42" customHeight="1" x14ac:dyDescent="0.2">
      <c r="A67" s="16"/>
      <c r="B67" s="12"/>
      <c r="C67" s="8" t="s">
        <v>5</v>
      </c>
      <c r="D67" s="9" t="s">
        <v>6</v>
      </c>
      <c r="E67" s="9" t="s">
        <v>7</v>
      </c>
      <c r="F67" s="9" t="s">
        <v>8</v>
      </c>
      <c r="G67" s="9" t="s">
        <v>9</v>
      </c>
      <c r="H67" s="9" t="s">
        <v>10</v>
      </c>
      <c r="I67" s="10" t="s">
        <v>0</v>
      </c>
      <c r="J67" s="8" t="s">
        <v>5</v>
      </c>
      <c r="K67" s="9" t="s">
        <v>6</v>
      </c>
      <c r="L67" s="9" t="s">
        <v>7</v>
      </c>
      <c r="M67" s="9" t="s">
        <v>8</v>
      </c>
      <c r="N67" s="9" t="s">
        <v>9</v>
      </c>
      <c r="O67" s="9" t="s">
        <v>10</v>
      </c>
      <c r="P67" s="10" t="s">
        <v>0</v>
      </c>
      <c r="Q67" s="11" t="s">
        <v>11</v>
      </c>
      <c r="R67" s="58" t="s">
        <v>68</v>
      </c>
    </row>
    <row r="68" spans="1:18" ht="18.75" customHeight="1" x14ac:dyDescent="0.2">
      <c r="A68" s="18" t="s">
        <v>50</v>
      </c>
      <c r="B68" s="88" t="s">
        <v>51</v>
      </c>
      <c r="C68" s="24">
        <v>36</v>
      </c>
      <c r="D68" s="25">
        <v>5</v>
      </c>
      <c r="E68" s="25">
        <v>4</v>
      </c>
      <c r="F68" s="25">
        <v>3</v>
      </c>
      <c r="G68" s="25">
        <v>0</v>
      </c>
      <c r="H68" s="25">
        <v>0</v>
      </c>
      <c r="I68" s="26">
        <v>48</v>
      </c>
      <c r="J68" s="33">
        <v>0.75</v>
      </c>
      <c r="K68" s="34">
        <v>0.10416666666666667</v>
      </c>
      <c r="L68" s="34">
        <v>8.3333333333333329E-2</v>
      </c>
      <c r="M68" s="34">
        <v>6.25E-2</v>
      </c>
      <c r="N68" s="34">
        <v>0</v>
      </c>
      <c r="O68" s="34">
        <v>0</v>
      </c>
      <c r="P68" s="35">
        <v>1</v>
      </c>
      <c r="Q68" s="42">
        <v>3.5416666666666665</v>
      </c>
      <c r="R68" s="42">
        <v>3.6277372262773722</v>
      </c>
    </row>
    <row r="69" spans="1:18" ht="15.75" customHeight="1" x14ac:dyDescent="0.2">
      <c r="A69" s="20" t="s">
        <v>52</v>
      </c>
      <c r="B69" s="87" t="s">
        <v>53</v>
      </c>
      <c r="C69" s="27">
        <v>24</v>
      </c>
      <c r="D69" s="28">
        <v>19</v>
      </c>
      <c r="E69" s="28">
        <v>4</v>
      </c>
      <c r="F69" s="28">
        <v>1</v>
      </c>
      <c r="G69" s="28">
        <v>0</v>
      </c>
      <c r="H69" s="28">
        <v>0</v>
      </c>
      <c r="I69" s="29">
        <v>48</v>
      </c>
      <c r="J69" s="36">
        <v>0.5</v>
      </c>
      <c r="K69" s="37">
        <v>0.39583333333333331</v>
      </c>
      <c r="L69" s="37">
        <v>8.3333333333333329E-2</v>
      </c>
      <c r="M69" s="37">
        <v>2.0833333333333332E-2</v>
      </c>
      <c r="N69" s="37">
        <v>0</v>
      </c>
      <c r="O69" s="37">
        <v>0</v>
      </c>
      <c r="P69" s="38">
        <v>1</v>
      </c>
      <c r="Q69" s="43">
        <v>3.375</v>
      </c>
      <c r="R69" s="43">
        <v>3.563451776649746</v>
      </c>
    </row>
    <row r="70" spans="1:18" ht="15.75" customHeight="1" x14ac:dyDescent="0.2">
      <c r="A70" s="20" t="s">
        <v>54</v>
      </c>
      <c r="B70" s="87" t="s">
        <v>55</v>
      </c>
      <c r="C70" s="27">
        <v>14</v>
      </c>
      <c r="D70" s="28">
        <v>25</v>
      </c>
      <c r="E70" s="28">
        <v>5</v>
      </c>
      <c r="F70" s="28">
        <v>4</v>
      </c>
      <c r="G70" s="28">
        <v>0</v>
      </c>
      <c r="H70" s="28">
        <v>0</v>
      </c>
      <c r="I70" s="29">
        <v>48</v>
      </c>
      <c r="J70" s="36">
        <v>0.29166666666666669</v>
      </c>
      <c r="K70" s="37">
        <v>0.52083333333333337</v>
      </c>
      <c r="L70" s="37">
        <v>0.10416666666666667</v>
      </c>
      <c r="M70" s="37">
        <v>8.3333333333333329E-2</v>
      </c>
      <c r="N70" s="37">
        <v>0</v>
      </c>
      <c r="O70" s="37">
        <v>0</v>
      </c>
      <c r="P70" s="38">
        <v>1</v>
      </c>
      <c r="Q70" s="43">
        <v>3.0208333333333335</v>
      </c>
      <c r="R70" s="43">
        <v>3.2633928571428572</v>
      </c>
    </row>
    <row r="71" spans="1:18" ht="25.5" x14ac:dyDescent="0.2">
      <c r="A71" s="22" t="s">
        <v>56</v>
      </c>
      <c r="B71" s="93" t="s">
        <v>57</v>
      </c>
      <c r="C71" s="30">
        <v>28</v>
      </c>
      <c r="D71" s="31">
        <v>15</v>
      </c>
      <c r="E71" s="31">
        <v>5</v>
      </c>
      <c r="F71" s="31">
        <v>0</v>
      </c>
      <c r="G71" s="31">
        <v>0</v>
      </c>
      <c r="H71" s="31">
        <v>0</v>
      </c>
      <c r="I71" s="32">
        <v>48</v>
      </c>
      <c r="J71" s="39">
        <v>0.58333333333333337</v>
      </c>
      <c r="K71" s="40">
        <v>0.3125</v>
      </c>
      <c r="L71" s="40">
        <v>0.10416666666666667</v>
      </c>
      <c r="M71" s="40">
        <v>0</v>
      </c>
      <c r="N71" s="40">
        <v>0</v>
      </c>
      <c r="O71" s="40">
        <v>0</v>
      </c>
      <c r="P71" s="41">
        <v>1</v>
      </c>
      <c r="Q71" s="44">
        <v>3.4791666666666665</v>
      </c>
      <c r="R71" s="44">
        <v>3.3568438003220611</v>
      </c>
    </row>
    <row r="73" spans="1:18" x14ac:dyDescent="0.2">
      <c r="A73" s="54" t="s">
        <v>66</v>
      </c>
      <c r="B73" s="55"/>
    </row>
    <row r="74" spans="1:18" ht="19.5" customHeight="1" x14ac:dyDescent="0.2">
      <c r="A74" s="18" t="s">
        <v>50</v>
      </c>
      <c r="B74" s="88" t="s">
        <v>51</v>
      </c>
    </row>
    <row r="75" spans="1:18" ht="17.25" customHeight="1" x14ac:dyDescent="0.2">
      <c r="A75" s="20" t="s">
        <v>52</v>
      </c>
      <c r="B75" s="87" t="s">
        <v>53</v>
      </c>
    </row>
    <row r="76" spans="1:18" ht="16.5" customHeight="1" x14ac:dyDescent="0.2">
      <c r="A76" s="20" t="s">
        <v>54</v>
      </c>
      <c r="B76" s="87" t="s">
        <v>55</v>
      </c>
    </row>
    <row r="77" spans="1:18" ht="25.5" x14ac:dyDescent="0.2">
      <c r="A77" s="22" t="s">
        <v>56</v>
      </c>
      <c r="B77" s="93" t="s">
        <v>57</v>
      </c>
    </row>
    <row r="90" spans="1:18" customFormat="1" ht="3.75" customHeight="1" x14ac:dyDescent="0.25"/>
    <row r="91" spans="1:18" customFormat="1" ht="3.75" customHeight="1" x14ac:dyDescent="0.25"/>
    <row r="92" spans="1:18" customFormat="1" ht="15.75" customHeight="1" x14ac:dyDescent="0.25">
      <c r="A92" s="15" t="s">
        <v>69</v>
      </c>
      <c r="B92" s="6"/>
      <c r="C92" s="4" t="s">
        <v>12</v>
      </c>
      <c r="D92" s="5"/>
      <c r="E92" s="5"/>
      <c r="F92" s="6"/>
      <c r="G92" s="4" t="s">
        <v>13</v>
      </c>
      <c r="H92" s="5"/>
      <c r="I92" s="5"/>
      <c r="J92" s="6"/>
    </row>
    <row r="93" spans="1:18" customFormat="1" ht="26.25" customHeight="1" x14ac:dyDescent="0.25">
      <c r="A93" s="16"/>
      <c r="B93" s="12"/>
      <c r="C93" s="91" t="s">
        <v>99</v>
      </c>
      <c r="D93" s="92" t="s">
        <v>100</v>
      </c>
      <c r="E93" s="9" t="s">
        <v>10</v>
      </c>
      <c r="F93" s="10" t="s">
        <v>0</v>
      </c>
      <c r="G93" s="91" t="s">
        <v>99</v>
      </c>
      <c r="H93" s="92" t="s">
        <v>100</v>
      </c>
      <c r="I93" s="9" t="s">
        <v>10</v>
      </c>
      <c r="J93" s="10" t="s">
        <v>0</v>
      </c>
    </row>
    <row r="94" spans="1:18" customFormat="1" ht="16.5" customHeight="1" x14ac:dyDescent="0.25">
      <c r="A94" s="89" t="s">
        <v>106</v>
      </c>
      <c r="B94" s="90" t="s">
        <v>98</v>
      </c>
      <c r="C94" s="119">
        <v>34</v>
      </c>
      <c r="D94" s="120">
        <v>14</v>
      </c>
      <c r="E94" s="120">
        <v>0</v>
      </c>
      <c r="F94" s="121">
        <v>48</v>
      </c>
      <c r="G94" s="122">
        <v>0.70833333333333337</v>
      </c>
      <c r="H94" s="123">
        <v>0.29166666666666669</v>
      </c>
      <c r="I94" s="123">
        <v>0</v>
      </c>
      <c r="J94" s="124">
        <v>1</v>
      </c>
    </row>
    <row r="95" spans="1:18" ht="15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R95" s="1"/>
    </row>
    <row r="96" spans="1:18" ht="31.5" customHeight="1" x14ac:dyDescent="0.2">
      <c r="A96" s="15" t="s">
        <v>69</v>
      </c>
      <c r="B96" s="6"/>
      <c r="C96" s="4" t="s">
        <v>12</v>
      </c>
      <c r="D96" s="5"/>
      <c r="E96" s="5"/>
      <c r="F96" s="5"/>
      <c r="G96" s="5"/>
      <c r="H96" s="6"/>
      <c r="I96" s="4" t="s">
        <v>13</v>
      </c>
      <c r="J96" s="5"/>
      <c r="K96" s="5"/>
      <c r="L96" s="5"/>
      <c r="M96" s="5"/>
      <c r="N96" s="6"/>
      <c r="R96" s="1"/>
    </row>
    <row r="97" spans="1:18" ht="51" x14ac:dyDescent="0.2">
      <c r="A97" s="16"/>
      <c r="B97" s="12"/>
      <c r="C97" s="8" t="s">
        <v>101</v>
      </c>
      <c r="D97" s="9" t="s">
        <v>102</v>
      </c>
      <c r="E97" s="9" t="s">
        <v>103</v>
      </c>
      <c r="F97" s="9" t="s">
        <v>104</v>
      </c>
      <c r="G97" s="9" t="s">
        <v>10</v>
      </c>
      <c r="H97" s="10" t="s">
        <v>0</v>
      </c>
      <c r="I97" s="8" t="s">
        <v>101</v>
      </c>
      <c r="J97" s="9" t="s">
        <v>102</v>
      </c>
      <c r="K97" s="9" t="s">
        <v>103</v>
      </c>
      <c r="L97" s="9" t="s">
        <v>104</v>
      </c>
      <c r="M97" s="9" t="s">
        <v>10</v>
      </c>
      <c r="N97" s="10" t="s">
        <v>0</v>
      </c>
      <c r="R97" s="1"/>
    </row>
    <row r="98" spans="1:18" ht="18" customHeight="1" x14ac:dyDescent="0.2">
      <c r="A98" s="117" t="s">
        <v>106</v>
      </c>
      <c r="B98" s="118" t="s">
        <v>105</v>
      </c>
      <c r="C98" s="100">
        <v>32</v>
      </c>
      <c r="D98" s="101">
        <v>0</v>
      </c>
      <c r="E98" s="101">
        <v>0</v>
      </c>
      <c r="F98" s="101">
        <v>2</v>
      </c>
      <c r="G98" s="101">
        <v>0</v>
      </c>
      <c r="H98" s="102">
        <v>34</v>
      </c>
      <c r="I98" s="103">
        <v>0.94117647058823528</v>
      </c>
      <c r="J98" s="104">
        <v>0</v>
      </c>
      <c r="K98" s="104">
        <v>0</v>
      </c>
      <c r="L98" s="104">
        <v>5.8823529411764705E-2</v>
      </c>
      <c r="M98" s="104">
        <v>0</v>
      </c>
      <c r="N98" s="105">
        <v>1</v>
      </c>
      <c r="R98" s="1"/>
    </row>
    <row r="99" spans="1:18" ht="15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</row>
    <row r="100" spans="1:18" ht="15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</row>
    <row r="101" spans="1:18" ht="15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</row>
    <row r="102" spans="1:18" x14ac:dyDescent="0.2">
      <c r="A102" s="15" t="s">
        <v>69</v>
      </c>
      <c r="B102" s="6"/>
      <c r="C102" s="4" t="s">
        <v>12</v>
      </c>
      <c r="D102" s="5"/>
      <c r="E102" s="5"/>
      <c r="F102" s="5"/>
      <c r="G102" s="5"/>
      <c r="H102" s="5"/>
      <c r="I102" s="6"/>
      <c r="J102" s="4" t="s">
        <v>13</v>
      </c>
      <c r="K102" s="5"/>
      <c r="L102" s="5"/>
      <c r="M102" s="5"/>
      <c r="N102" s="5"/>
      <c r="O102" s="5"/>
      <c r="P102" s="6"/>
      <c r="Q102" s="7"/>
      <c r="R102" s="57" t="s">
        <v>67</v>
      </c>
    </row>
    <row r="103" spans="1:18" ht="60" x14ac:dyDescent="0.2">
      <c r="A103" s="16"/>
      <c r="B103" s="12"/>
      <c r="C103" s="8" t="s">
        <v>5</v>
      </c>
      <c r="D103" s="9" t="s">
        <v>6</v>
      </c>
      <c r="E103" s="9" t="s">
        <v>7</v>
      </c>
      <c r="F103" s="9" t="s">
        <v>8</v>
      </c>
      <c r="G103" s="9" t="s">
        <v>9</v>
      </c>
      <c r="H103" s="9" t="s">
        <v>10</v>
      </c>
      <c r="I103" s="10" t="s">
        <v>0</v>
      </c>
      <c r="J103" s="8" t="s">
        <v>5</v>
      </c>
      <c r="K103" s="9" t="s">
        <v>6</v>
      </c>
      <c r="L103" s="9" t="s">
        <v>7</v>
      </c>
      <c r="M103" s="9" t="s">
        <v>8</v>
      </c>
      <c r="N103" s="9" t="s">
        <v>9</v>
      </c>
      <c r="O103" s="9" t="s">
        <v>10</v>
      </c>
      <c r="P103" s="10" t="s">
        <v>0</v>
      </c>
      <c r="Q103" s="11" t="s">
        <v>11</v>
      </c>
      <c r="R103" s="58" t="s">
        <v>68</v>
      </c>
    </row>
    <row r="104" spans="1:18" ht="25.5" x14ac:dyDescent="0.2">
      <c r="A104" s="18" t="s">
        <v>107</v>
      </c>
      <c r="B104" s="88" t="s">
        <v>70</v>
      </c>
      <c r="C104" s="27">
        <v>25</v>
      </c>
      <c r="D104" s="28">
        <v>7</v>
      </c>
      <c r="E104" s="28">
        <v>2</v>
      </c>
      <c r="F104" s="28">
        <v>0</v>
      </c>
      <c r="G104" s="28">
        <v>0</v>
      </c>
      <c r="H104" s="28">
        <v>0</v>
      </c>
      <c r="I104" s="29">
        <v>34</v>
      </c>
      <c r="J104" s="36">
        <v>0.73529411764705888</v>
      </c>
      <c r="K104" s="37">
        <v>0.20588235294117646</v>
      </c>
      <c r="L104" s="37">
        <v>5.8823529411764705E-2</v>
      </c>
      <c r="M104" s="37">
        <v>0</v>
      </c>
      <c r="N104" s="37">
        <v>0</v>
      </c>
      <c r="O104" s="37">
        <v>0</v>
      </c>
      <c r="P104" s="38">
        <v>1</v>
      </c>
      <c r="Q104" s="43">
        <v>3.6764705882352939</v>
      </c>
      <c r="R104" s="43">
        <v>3.6279498525073746</v>
      </c>
    </row>
    <row r="105" spans="1:18" ht="25.5" x14ac:dyDescent="0.2">
      <c r="A105" s="20" t="s">
        <v>108</v>
      </c>
      <c r="B105" s="87" t="s">
        <v>71</v>
      </c>
      <c r="C105" s="27">
        <v>26</v>
      </c>
      <c r="D105" s="28">
        <v>7</v>
      </c>
      <c r="E105" s="28">
        <v>1</v>
      </c>
      <c r="F105" s="28">
        <v>0</v>
      </c>
      <c r="G105" s="28">
        <v>0</v>
      </c>
      <c r="H105" s="28">
        <v>0</v>
      </c>
      <c r="I105" s="29">
        <v>34</v>
      </c>
      <c r="J105" s="36">
        <v>0.76470588235294112</v>
      </c>
      <c r="K105" s="37">
        <v>0.20588235294117646</v>
      </c>
      <c r="L105" s="37">
        <v>2.9411764705882353E-2</v>
      </c>
      <c r="M105" s="37">
        <v>0</v>
      </c>
      <c r="N105" s="37">
        <v>0</v>
      </c>
      <c r="O105" s="37">
        <v>0</v>
      </c>
      <c r="P105" s="38">
        <v>1</v>
      </c>
      <c r="Q105" s="43">
        <v>3.7352941176470589</v>
      </c>
      <c r="R105" s="43">
        <v>3.6984487325009461</v>
      </c>
    </row>
    <row r="106" spans="1:18" ht="25.5" x14ac:dyDescent="0.2">
      <c r="A106" s="20" t="s">
        <v>109</v>
      </c>
      <c r="B106" s="87" t="s">
        <v>72</v>
      </c>
      <c r="C106" s="27">
        <v>23</v>
      </c>
      <c r="D106" s="28">
        <v>11</v>
      </c>
      <c r="E106" s="28">
        <v>0</v>
      </c>
      <c r="F106" s="28">
        <v>0</v>
      </c>
      <c r="G106" s="28">
        <v>0</v>
      </c>
      <c r="H106" s="28">
        <v>0</v>
      </c>
      <c r="I106" s="29">
        <v>34</v>
      </c>
      <c r="J106" s="36">
        <v>0.67647058823529416</v>
      </c>
      <c r="K106" s="37">
        <v>0.3235294117647059</v>
      </c>
      <c r="L106" s="37">
        <v>0</v>
      </c>
      <c r="M106" s="37">
        <v>0</v>
      </c>
      <c r="N106" s="37">
        <v>0</v>
      </c>
      <c r="O106" s="37">
        <v>0</v>
      </c>
      <c r="P106" s="38">
        <v>1</v>
      </c>
      <c r="Q106" s="43">
        <v>3.6764705882352939</v>
      </c>
      <c r="R106" s="43">
        <v>3.7120359955005626</v>
      </c>
    </row>
    <row r="107" spans="1:18" ht="25.5" x14ac:dyDescent="0.2">
      <c r="A107" s="20" t="s">
        <v>110</v>
      </c>
      <c r="B107" s="87" t="s">
        <v>73</v>
      </c>
      <c r="C107" s="27">
        <v>28</v>
      </c>
      <c r="D107" s="28">
        <v>5</v>
      </c>
      <c r="E107" s="28">
        <v>1</v>
      </c>
      <c r="F107" s="28">
        <v>0</v>
      </c>
      <c r="G107" s="28">
        <v>0</v>
      </c>
      <c r="H107" s="28">
        <v>0</v>
      </c>
      <c r="I107" s="29">
        <v>34</v>
      </c>
      <c r="J107" s="36">
        <v>0.82352941176470584</v>
      </c>
      <c r="K107" s="37">
        <v>0.14705882352941177</v>
      </c>
      <c r="L107" s="37">
        <v>2.9411764705882353E-2</v>
      </c>
      <c r="M107" s="37">
        <v>0</v>
      </c>
      <c r="N107" s="37">
        <v>0</v>
      </c>
      <c r="O107" s="37">
        <v>0</v>
      </c>
      <c r="P107" s="38">
        <v>1</v>
      </c>
      <c r="Q107" s="43">
        <v>3.7941176470588234</v>
      </c>
      <c r="R107" s="43">
        <v>3.7521335807050091</v>
      </c>
    </row>
    <row r="108" spans="1:18" ht="25.5" x14ac:dyDescent="0.2">
      <c r="A108" s="20" t="s">
        <v>111</v>
      </c>
      <c r="B108" s="87" t="s">
        <v>74</v>
      </c>
      <c r="C108" s="27">
        <v>21</v>
      </c>
      <c r="D108" s="28">
        <v>13</v>
      </c>
      <c r="E108" s="28">
        <v>0</v>
      </c>
      <c r="F108" s="28">
        <v>0</v>
      </c>
      <c r="G108" s="28">
        <v>0</v>
      </c>
      <c r="H108" s="28">
        <v>0</v>
      </c>
      <c r="I108" s="29">
        <v>34</v>
      </c>
      <c r="J108" s="36">
        <v>0.61764705882352944</v>
      </c>
      <c r="K108" s="37">
        <v>0.38235294117647056</v>
      </c>
      <c r="L108" s="37">
        <v>0</v>
      </c>
      <c r="M108" s="37">
        <v>0</v>
      </c>
      <c r="N108" s="37">
        <v>0</v>
      </c>
      <c r="O108" s="37">
        <v>0</v>
      </c>
      <c r="P108" s="38">
        <v>1</v>
      </c>
      <c r="Q108" s="43">
        <v>3.6176470588235294</v>
      </c>
      <c r="R108" s="43">
        <v>3.6022770398481971</v>
      </c>
    </row>
    <row r="109" spans="1:18" ht="25.5" x14ac:dyDescent="0.2">
      <c r="A109" s="20" t="s">
        <v>112</v>
      </c>
      <c r="B109" s="87" t="s">
        <v>75</v>
      </c>
      <c r="C109" s="27">
        <v>26</v>
      </c>
      <c r="D109" s="28">
        <v>8</v>
      </c>
      <c r="E109" s="28">
        <v>0</v>
      </c>
      <c r="F109" s="28">
        <v>0</v>
      </c>
      <c r="G109" s="28">
        <v>0</v>
      </c>
      <c r="H109" s="28">
        <v>0</v>
      </c>
      <c r="I109" s="29">
        <v>34</v>
      </c>
      <c r="J109" s="36">
        <v>0.76470588235294112</v>
      </c>
      <c r="K109" s="37">
        <v>0.23529411764705882</v>
      </c>
      <c r="L109" s="37">
        <v>0</v>
      </c>
      <c r="M109" s="37">
        <v>0</v>
      </c>
      <c r="N109" s="37">
        <v>0</v>
      </c>
      <c r="O109" s="37">
        <v>0</v>
      </c>
      <c r="P109" s="38">
        <v>1</v>
      </c>
      <c r="Q109" s="43">
        <v>3.7647058823529411</v>
      </c>
      <c r="R109" s="43">
        <v>3.6998875983514425</v>
      </c>
    </row>
    <row r="110" spans="1:18" ht="28.5" customHeight="1" x14ac:dyDescent="0.2">
      <c r="A110" s="20" t="s">
        <v>113</v>
      </c>
      <c r="B110" s="87" t="s">
        <v>76</v>
      </c>
      <c r="C110" s="27">
        <v>27</v>
      </c>
      <c r="D110" s="28">
        <v>5</v>
      </c>
      <c r="E110" s="28">
        <v>2</v>
      </c>
      <c r="F110" s="28">
        <v>0</v>
      </c>
      <c r="G110" s="28">
        <v>0</v>
      </c>
      <c r="H110" s="28">
        <v>0</v>
      </c>
      <c r="I110" s="29">
        <v>34</v>
      </c>
      <c r="J110" s="36">
        <v>0.79411764705882348</v>
      </c>
      <c r="K110" s="37">
        <v>0.14705882352941177</v>
      </c>
      <c r="L110" s="37">
        <v>5.8823529411764705E-2</v>
      </c>
      <c r="M110" s="37">
        <v>0</v>
      </c>
      <c r="N110" s="37">
        <v>0</v>
      </c>
      <c r="O110" s="37">
        <v>0</v>
      </c>
      <c r="P110" s="38">
        <v>1</v>
      </c>
      <c r="Q110" s="43">
        <v>3.7352941176470589</v>
      </c>
      <c r="R110" s="43">
        <v>3.8021569356638154</v>
      </c>
    </row>
    <row r="111" spans="1:18" ht="29.25" customHeight="1" x14ac:dyDescent="0.2">
      <c r="A111" s="20" t="s">
        <v>114</v>
      </c>
      <c r="B111" s="87" t="s">
        <v>77</v>
      </c>
      <c r="C111" s="27">
        <v>25</v>
      </c>
      <c r="D111" s="28">
        <v>8</v>
      </c>
      <c r="E111" s="28">
        <v>1</v>
      </c>
      <c r="F111" s="28">
        <v>0</v>
      </c>
      <c r="G111" s="28">
        <v>0</v>
      </c>
      <c r="H111" s="28">
        <v>0</v>
      </c>
      <c r="I111" s="29">
        <v>34</v>
      </c>
      <c r="J111" s="36">
        <v>0.73529411764705888</v>
      </c>
      <c r="K111" s="37">
        <v>0.23529411764705882</v>
      </c>
      <c r="L111" s="37">
        <v>2.9411764705882353E-2</v>
      </c>
      <c r="M111" s="37">
        <v>0</v>
      </c>
      <c r="N111" s="37">
        <v>0</v>
      </c>
      <c r="O111" s="37">
        <v>0</v>
      </c>
      <c r="P111" s="38">
        <v>1</v>
      </c>
      <c r="Q111" s="43">
        <v>3.7058823529411766</v>
      </c>
      <c r="R111" s="43">
        <v>3.6898993663809168</v>
      </c>
    </row>
    <row r="112" spans="1:18" ht="25.5" x14ac:dyDescent="0.2">
      <c r="A112" s="20" t="s">
        <v>115</v>
      </c>
      <c r="B112" s="87" t="s">
        <v>78</v>
      </c>
      <c r="C112" s="27">
        <v>26</v>
      </c>
      <c r="D112" s="28">
        <v>6</v>
      </c>
      <c r="E112" s="28">
        <v>2</v>
      </c>
      <c r="F112" s="28">
        <v>0</v>
      </c>
      <c r="G112" s="28">
        <v>0</v>
      </c>
      <c r="H112" s="28">
        <v>0</v>
      </c>
      <c r="I112" s="29">
        <v>34</v>
      </c>
      <c r="J112" s="36">
        <v>0.76470588235294112</v>
      </c>
      <c r="K112" s="37">
        <v>0.17647058823529413</v>
      </c>
      <c r="L112" s="37">
        <v>5.8823529411764705E-2</v>
      </c>
      <c r="M112" s="37">
        <v>0</v>
      </c>
      <c r="N112" s="37">
        <v>0</v>
      </c>
      <c r="O112" s="37">
        <v>0</v>
      </c>
      <c r="P112" s="38">
        <v>1</v>
      </c>
      <c r="Q112" s="43">
        <v>3.7058823529411766</v>
      </c>
      <c r="R112" s="43">
        <v>3.7495241720593833</v>
      </c>
    </row>
    <row r="113" spans="1:18" ht="25.5" x14ac:dyDescent="0.2">
      <c r="A113" s="20" t="s">
        <v>116</v>
      </c>
      <c r="B113" s="87" t="s">
        <v>79</v>
      </c>
      <c r="C113" s="27">
        <v>24</v>
      </c>
      <c r="D113" s="28">
        <v>9</v>
      </c>
      <c r="E113" s="28">
        <v>1</v>
      </c>
      <c r="F113" s="28">
        <v>0</v>
      </c>
      <c r="G113" s="28">
        <v>0</v>
      </c>
      <c r="H113" s="28">
        <v>0</v>
      </c>
      <c r="I113" s="29">
        <v>34</v>
      </c>
      <c r="J113" s="36">
        <v>0.70588235294117652</v>
      </c>
      <c r="K113" s="37">
        <v>0.26470588235294118</v>
      </c>
      <c r="L113" s="37">
        <v>2.9411764705882353E-2</v>
      </c>
      <c r="M113" s="37">
        <v>0</v>
      </c>
      <c r="N113" s="37">
        <v>0</v>
      </c>
      <c r="O113" s="37">
        <v>0</v>
      </c>
      <c r="P113" s="38">
        <v>1</v>
      </c>
      <c r="Q113" s="43">
        <v>3.6764705882352939</v>
      </c>
      <c r="R113" s="43">
        <v>3.4527574238333978</v>
      </c>
    </row>
    <row r="114" spans="1:18" ht="36" customHeight="1" x14ac:dyDescent="0.2">
      <c r="A114" s="20" t="s">
        <v>117</v>
      </c>
      <c r="B114" s="87" t="s">
        <v>80</v>
      </c>
      <c r="C114" s="27">
        <v>28</v>
      </c>
      <c r="D114" s="28">
        <v>4</v>
      </c>
      <c r="E114" s="28">
        <v>1</v>
      </c>
      <c r="F114" s="28">
        <v>0</v>
      </c>
      <c r="G114" s="28">
        <v>1</v>
      </c>
      <c r="H114" s="28">
        <v>0</v>
      </c>
      <c r="I114" s="29">
        <v>34</v>
      </c>
      <c r="J114" s="36">
        <v>0.82352941176470584</v>
      </c>
      <c r="K114" s="37">
        <v>0.11764705882352941</v>
      </c>
      <c r="L114" s="37">
        <v>2.9411764705882353E-2</v>
      </c>
      <c r="M114" s="37">
        <v>0</v>
      </c>
      <c r="N114" s="37">
        <v>2.9411764705882353E-2</v>
      </c>
      <c r="O114" s="37">
        <v>0</v>
      </c>
      <c r="P114" s="38">
        <v>1</v>
      </c>
      <c r="Q114" s="43">
        <v>3.8181818181818183</v>
      </c>
      <c r="R114" s="43">
        <v>3.4288202002612103</v>
      </c>
    </row>
    <row r="115" spans="1:18" ht="42" customHeight="1" x14ac:dyDescent="0.2">
      <c r="A115" s="22" t="s">
        <v>118</v>
      </c>
      <c r="B115" s="93" t="s">
        <v>81</v>
      </c>
      <c r="C115" s="30">
        <v>26</v>
      </c>
      <c r="D115" s="31">
        <v>8</v>
      </c>
      <c r="E115" s="31">
        <v>0</v>
      </c>
      <c r="F115" s="31">
        <v>0</v>
      </c>
      <c r="G115" s="31">
        <v>0</v>
      </c>
      <c r="H115" s="31">
        <v>0</v>
      </c>
      <c r="I115" s="32">
        <v>34</v>
      </c>
      <c r="J115" s="39">
        <v>0.76470588235294112</v>
      </c>
      <c r="K115" s="40">
        <v>0.23529411764705882</v>
      </c>
      <c r="L115" s="40">
        <v>0</v>
      </c>
      <c r="M115" s="40">
        <v>0</v>
      </c>
      <c r="N115" s="40">
        <v>0</v>
      </c>
      <c r="O115" s="40">
        <v>0</v>
      </c>
      <c r="P115" s="41">
        <v>1</v>
      </c>
      <c r="Q115" s="44">
        <v>3.7647058823529411</v>
      </c>
      <c r="R115" s="44">
        <v>3.7687406296851576</v>
      </c>
    </row>
    <row r="117" spans="1:18" x14ac:dyDescent="0.2">
      <c r="A117" s="54" t="s">
        <v>66</v>
      </c>
      <c r="B117" s="55"/>
    </row>
    <row r="118" spans="1:18" ht="25.5" x14ac:dyDescent="0.2">
      <c r="A118" s="18" t="s">
        <v>107</v>
      </c>
      <c r="B118" s="88" t="s">
        <v>70</v>
      </c>
    </row>
    <row r="119" spans="1:18" ht="25.5" x14ac:dyDescent="0.2">
      <c r="A119" s="20" t="s">
        <v>108</v>
      </c>
      <c r="B119" s="87" t="s">
        <v>71</v>
      </c>
    </row>
    <row r="120" spans="1:18" ht="25.5" x14ac:dyDescent="0.2">
      <c r="A120" s="20" t="s">
        <v>109</v>
      </c>
      <c r="B120" s="87" t="s">
        <v>72</v>
      </c>
    </row>
    <row r="121" spans="1:18" ht="25.5" x14ac:dyDescent="0.2">
      <c r="A121" s="20" t="s">
        <v>110</v>
      </c>
      <c r="B121" s="87" t="s">
        <v>73</v>
      </c>
    </row>
    <row r="122" spans="1:18" ht="25.5" x14ac:dyDescent="0.2">
      <c r="A122" s="20" t="s">
        <v>111</v>
      </c>
      <c r="B122" s="87" t="s">
        <v>74</v>
      </c>
    </row>
    <row r="123" spans="1:18" ht="29.25" customHeight="1" x14ac:dyDescent="0.2">
      <c r="A123" s="20" t="s">
        <v>112</v>
      </c>
      <c r="B123" s="87" t="s">
        <v>75</v>
      </c>
    </row>
    <row r="124" spans="1:18" ht="30" customHeight="1" x14ac:dyDescent="0.2">
      <c r="A124" s="20" t="s">
        <v>113</v>
      </c>
      <c r="B124" s="87" t="s">
        <v>76</v>
      </c>
    </row>
    <row r="125" spans="1:18" ht="25.5" x14ac:dyDescent="0.2">
      <c r="A125" s="20" t="s">
        <v>114</v>
      </c>
      <c r="B125" s="87" t="s">
        <v>77</v>
      </c>
    </row>
    <row r="126" spans="1:18" ht="25.5" x14ac:dyDescent="0.2">
      <c r="A126" s="20" t="s">
        <v>115</v>
      </c>
      <c r="B126" s="87" t="s">
        <v>78</v>
      </c>
    </row>
    <row r="127" spans="1:18" ht="25.5" x14ac:dyDescent="0.2">
      <c r="A127" s="20" t="s">
        <v>116</v>
      </c>
      <c r="B127" s="87" t="s">
        <v>79</v>
      </c>
    </row>
    <row r="128" spans="1:18" ht="35.25" customHeight="1" x14ac:dyDescent="0.2">
      <c r="A128" s="20" t="s">
        <v>117</v>
      </c>
      <c r="B128" s="87" t="s">
        <v>80</v>
      </c>
    </row>
    <row r="129" spans="1:2" ht="38.25" x14ac:dyDescent="0.2">
      <c r="A129" s="22" t="s">
        <v>118</v>
      </c>
      <c r="B129" s="23" t="s">
        <v>81</v>
      </c>
    </row>
  </sheetData>
  <pageMargins left="0.31496062992125984" right="0.23622047244094491" top="0.74803149606299213" bottom="0.43307086614173229" header="0.31496062992125984" footer="0.31496062992125984"/>
  <pageSetup paperSize="9" scale="97" orientation="landscape" r:id="rId1"/>
  <headerFooter>
    <oddHeader>&amp;LLinköpings kommun
Statistik &amp;&amp; Utredningar&amp;CAttitydundersökning i grundskolan ht 2016&amp;R&amp;P (&amp;N)</oddHeader>
  </headerFooter>
  <rowBreaks count="8" manualBreakCount="8">
    <brk id="12" max="16383" man="1"/>
    <brk id="21" max="16383" man="1"/>
    <brk id="33" max="16383" man="1"/>
    <brk id="45" max="16383" man="1"/>
    <brk id="65" max="16383" man="1"/>
    <brk id="89" max="16383" man="1"/>
    <brk id="99" max="16383" man="1"/>
    <brk id="11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5"/>
  <sheetViews>
    <sheetView zoomScale="150" zoomScaleNormal="150" workbookViewId="0"/>
  </sheetViews>
  <sheetFormatPr defaultRowHeight="12.75" x14ac:dyDescent="0.2"/>
  <cols>
    <col min="1" max="1" width="3.42578125" style="17" customWidth="1"/>
    <col min="2" max="2" width="25.28515625" style="1" customWidth="1"/>
    <col min="3" max="6" width="8.140625" style="1" customWidth="1"/>
    <col min="7" max="9" width="6.85546875" style="1" customWidth="1"/>
    <col min="10" max="13" width="8.140625" style="1" customWidth="1"/>
    <col min="14" max="16" width="6.85546875" style="1" customWidth="1"/>
    <col min="17" max="17" width="6.5703125" style="1" customWidth="1"/>
    <col min="18" max="18" width="5.7109375" style="62" customWidth="1"/>
    <col min="19" max="16384" width="9.140625" style="1"/>
  </cols>
  <sheetData>
    <row r="1" spans="1:18" s="3" customFormat="1" ht="15.75" x14ac:dyDescent="0.25">
      <c r="A1" s="13" t="str">
        <f>Alla!A1</f>
        <v>Björnkärrsskolan, åk 2-3</v>
      </c>
      <c r="R1" s="56"/>
    </row>
    <row r="2" spans="1:18" s="3" customFormat="1" ht="18" customHeight="1" x14ac:dyDescent="0.25">
      <c r="A2" s="13" t="s">
        <v>94</v>
      </c>
      <c r="R2" s="56"/>
    </row>
    <row r="3" spans="1:18" s="2" customFormat="1" x14ac:dyDescent="0.2">
      <c r="A3" s="14"/>
      <c r="R3" s="56"/>
    </row>
    <row r="4" spans="1:18" s="2" customFormat="1" hidden="1" x14ac:dyDescent="0.2">
      <c r="A4" s="15"/>
      <c r="B4" s="6"/>
      <c r="C4" s="4"/>
      <c r="D4" s="5"/>
      <c r="E4" s="5"/>
      <c r="F4" s="5"/>
      <c r="G4" s="5"/>
      <c r="H4" s="5"/>
      <c r="I4" s="6"/>
      <c r="J4" s="4"/>
      <c r="K4" s="5"/>
      <c r="L4" s="5"/>
      <c r="M4" s="5"/>
      <c r="N4" s="5"/>
      <c r="O4" s="5"/>
      <c r="P4" s="6"/>
      <c r="Q4" s="7"/>
      <c r="R4" s="57"/>
    </row>
    <row r="5" spans="1:18" ht="3" hidden="1" customHeight="1" x14ac:dyDescent="0.2">
      <c r="A5" s="16"/>
      <c r="B5" s="12"/>
      <c r="C5" s="8"/>
      <c r="D5" s="9"/>
      <c r="E5" s="9"/>
      <c r="F5" s="9"/>
      <c r="G5" s="9"/>
      <c r="H5" s="9"/>
      <c r="I5" s="10"/>
      <c r="J5" s="8"/>
      <c r="K5" s="9"/>
      <c r="L5" s="9"/>
      <c r="M5" s="9"/>
      <c r="N5" s="9"/>
      <c r="O5" s="9"/>
      <c r="P5" s="10"/>
      <c r="Q5" s="11"/>
      <c r="R5" s="58"/>
    </row>
    <row r="6" spans="1:18" s="53" customFormat="1" hidden="1" x14ac:dyDescent="0.2">
      <c r="A6" s="45"/>
      <c r="B6" s="19"/>
      <c r="C6" s="46"/>
      <c r="D6" s="47"/>
      <c r="E6" s="47"/>
      <c r="F6" s="47"/>
      <c r="G6" s="47"/>
      <c r="H6" s="47"/>
      <c r="I6" s="48"/>
      <c r="J6" s="49"/>
      <c r="K6" s="50"/>
      <c r="L6" s="50"/>
      <c r="M6" s="50"/>
      <c r="N6" s="50"/>
      <c r="O6" s="50"/>
      <c r="P6" s="51"/>
      <c r="Q6" s="52"/>
      <c r="R6" s="59"/>
    </row>
    <row r="7" spans="1:18" hidden="1" x14ac:dyDescent="0.2">
      <c r="A7" s="20"/>
      <c r="B7" s="21"/>
      <c r="C7" s="27"/>
      <c r="D7" s="28"/>
      <c r="E7" s="28"/>
      <c r="F7" s="28"/>
      <c r="G7" s="28"/>
      <c r="H7" s="28"/>
      <c r="I7" s="29"/>
      <c r="J7" s="36"/>
      <c r="K7" s="37"/>
      <c r="L7" s="37"/>
      <c r="M7" s="37"/>
      <c r="N7" s="37"/>
      <c r="O7" s="37"/>
      <c r="P7" s="38"/>
      <c r="Q7" s="43"/>
      <c r="R7" s="60"/>
    </row>
    <row r="8" spans="1:18" hidden="1" x14ac:dyDescent="0.2">
      <c r="A8" s="20"/>
      <c r="B8" s="21"/>
      <c r="C8" s="27"/>
      <c r="D8" s="28"/>
      <c r="E8" s="28"/>
      <c r="F8" s="28"/>
      <c r="G8" s="28"/>
      <c r="H8" s="28"/>
      <c r="I8" s="29"/>
      <c r="J8" s="36"/>
      <c r="K8" s="37"/>
      <c r="L8" s="37"/>
      <c r="M8" s="37"/>
      <c r="N8" s="37"/>
      <c r="O8" s="37"/>
      <c r="P8" s="38"/>
      <c r="Q8" s="43"/>
      <c r="R8" s="60"/>
    </row>
    <row r="9" spans="1:18" hidden="1" x14ac:dyDescent="0.2">
      <c r="A9" s="20"/>
      <c r="B9" s="21"/>
      <c r="C9" s="27"/>
      <c r="D9" s="28"/>
      <c r="E9" s="28"/>
      <c r="F9" s="28"/>
      <c r="G9" s="28"/>
      <c r="H9" s="28"/>
      <c r="I9" s="29"/>
      <c r="J9" s="36"/>
      <c r="K9" s="37"/>
      <c r="L9" s="37"/>
      <c r="M9" s="37"/>
      <c r="N9" s="37"/>
      <c r="O9" s="37"/>
      <c r="P9" s="38"/>
      <c r="Q9" s="43"/>
      <c r="R9" s="60"/>
    </row>
    <row r="10" spans="1:18" hidden="1" x14ac:dyDescent="0.2">
      <c r="A10" s="20"/>
      <c r="B10" s="21"/>
      <c r="C10" s="27"/>
      <c r="D10" s="28"/>
      <c r="E10" s="28"/>
      <c r="F10" s="28"/>
      <c r="G10" s="28"/>
      <c r="H10" s="28"/>
      <c r="I10" s="29"/>
      <c r="J10" s="36"/>
      <c r="K10" s="37"/>
      <c r="L10" s="37"/>
      <c r="M10" s="37"/>
      <c r="N10" s="37"/>
      <c r="O10" s="37"/>
      <c r="P10" s="38"/>
      <c r="Q10" s="43"/>
      <c r="R10" s="60"/>
    </row>
    <row r="11" spans="1:18" hidden="1" x14ac:dyDescent="0.2">
      <c r="A11" s="20"/>
      <c r="B11" s="21"/>
      <c r="C11" s="27"/>
      <c r="D11" s="28"/>
      <c r="E11" s="28"/>
      <c r="F11" s="28"/>
      <c r="G11" s="28"/>
      <c r="H11" s="28"/>
      <c r="I11" s="29"/>
      <c r="J11" s="36"/>
      <c r="K11" s="37"/>
      <c r="L11" s="37"/>
      <c r="M11" s="37"/>
      <c r="N11" s="37"/>
      <c r="O11" s="37"/>
      <c r="P11" s="38"/>
      <c r="Q11" s="43"/>
      <c r="R11" s="60"/>
    </row>
    <row r="12" spans="1:18" hidden="1" x14ac:dyDescent="0.2">
      <c r="A12" s="22"/>
      <c r="B12" s="23"/>
      <c r="C12" s="30"/>
      <c r="D12" s="31"/>
      <c r="E12" s="31"/>
      <c r="F12" s="31"/>
      <c r="G12" s="31"/>
      <c r="H12" s="31"/>
      <c r="I12" s="32"/>
      <c r="J12" s="39"/>
      <c r="K12" s="40"/>
      <c r="L12" s="40"/>
      <c r="M12" s="40"/>
      <c r="N12" s="40"/>
      <c r="O12" s="40"/>
      <c r="P12" s="41"/>
      <c r="Q12" s="44"/>
      <c r="R12" s="61"/>
    </row>
    <row r="13" spans="1:18" hidden="1" x14ac:dyDescent="0.2"/>
    <row r="14" spans="1:18" x14ac:dyDescent="0.2">
      <c r="A14" s="54" t="s">
        <v>66</v>
      </c>
      <c r="B14" s="55"/>
    </row>
    <row r="15" spans="1:18" ht="16.5" customHeight="1" x14ac:dyDescent="0.2">
      <c r="A15" s="18" t="s">
        <v>1</v>
      </c>
      <c r="B15" s="88" t="s">
        <v>2</v>
      </c>
    </row>
    <row r="16" spans="1:18" ht="27" customHeight="1" x14ac:dyDescent="0.2">
      <c r="A16" s="20" t="s">
        <v>14</v>
      </c>
      <c r="B16" s="87" t="s">
        <v>15</v>
      </c>
    </row>
    <row r="17" spans="1:18" ht="40.5" customHeight="1" x14ac:dyDescent="0.2">
      <c r="A17" s="20" t="s">
        <v>16</v>
      </c>
      <c r="B17" s="87" t="s">
        <v>17</v>
      </c>
    </row>
    <row r="18" spans="1:18" ht="40.5" customHeight="1" x14ac:dyDescent="0.2">
      <c r="A18" s="20" t="s">
        <v>18</v>
      </c>
      <c r="B18" s="87" t="s">
        <v>58</v>
      </c>
    </row>
    <row r="19" spans="1:18" ht="36" customHeight="1" x14ac:dyDescent="0.2">
      <c r="A19" s="20" t="s">
        <v>19</v>
      </c>
      <c r="B19" s="87" t="s">
        <v>20</v>
      </c>
    </row>
    <row r="20" spans="1:18" ht="40.5" customHeight="1" x14ac:dyDescent="0.2">
      <c r="A20" s="20" t="s">
        <v>21</v>
      </c>
      <c r="B20" s="87" t="s">
        <v>59</v>
      </c>
    </row>
    <row r="21" spans="1:18" ht="25.5" x14ac:dyDescent="0.2">
      <c r="A21" s="22" t="s">
        <v>22</v>
      </c>
      <c r="B21" s="93" t="s">
        <v>23</v>
      </c>
    </row>
    <row r="22" spans="1:18" s="2" customFormat="1" hidden="1" x14ac:dyDescent="0.2">
      <c r="A22" s="15"/>
      <c r="B22" s="6"/>
      <c r="C22" s="4"/>
      <c r="D22" s="5"/>
      <c r="E22" s="5"/>
      <c r="F22" s="5"/>
      <c r="G22" s="5"/>
      <c r="H22" s="5"/>
      <c r="I22" s="6"/>
      <c r="J22" s="4"/>
      <c r="K22" s="5"/>
      <c r="L22" s="5"/>
      <c r="M22" s="5"/>
      <c r="N22" s="5"/>
      <c r="O22" s="5"/>
      <c r="P22" s="6"/>
      <c r="Q22" s="7"/>
      <c r="R22" s="57"/>
    </row>
    <row r="23" spans="1:18" ht="42" hidden="1" customHeight="1" x14ac:dyDescent="0.2">
      <c r="A23" s="16"/>
      <c r="B23" s="12"/>
      <c r="C23" s="8"/>
      <c r="D23" s="9"/>
      <c r="E23" s="9"/>
      <c r="F23" s="9"/>
      <c r="G23" s="9"/>
      <c r="H23" s="9"/>
      <c r="I23" s="10"/>
      <c r="J23" s="8"/>
      <c r="K23" s="9"/>
      <c r="L23" s="9"/>
      <c r="M23" s="9"/>
      <c r="N23" s="9"/>
      <c r="O23" s="9"/>
      <c r="P23" s="10"/>
      <c r="Q23" s="11"/>
      <c r="R23" s="58"/>
    </row>
    <row r="24" spans="1:18" hidden="1" x14ac:dyDescent="0.2">
      <c r="A24" s="18"/>
      <c r="B24" s="19"/>
      <c r="C24" s="24"/>
      <c r="D24" s="25"/>
      <c r="E24" s="25"/>
      <c r="F24" s="25"/>
      <c r="G24" s="25"/>
      <c r="H24" s="25"/>
      <c r="I24" s="26"/>
      <c r="J24" s="33"/>
      <c r="K24" s="34"/>
      <c r="L24" s="34"/>
      <c r="M24" s="34"/>
      <c r="N24" s="34"/>
      <c r="O24" s="34"/>
      <c r="P24" s="35"/>
      <c r="Q24" s="42"/>
      <c r="R24" s="63"/>
    </row>
    <row r="25" spans="1:18" hidden="1" x14ac:dyDescent="0.2">
      <c r="A25" s="20"/>
      <c r="B25" s="21"/>
      <c r="C25" s="27"/>
      <c r="D25" s="28"/>
      <c r="E25" s="28"/>
      <c r="F25" s="28"/>
      <c r="G25" s="28"/>
      <c r="H25" s="28"/>
      <c r="I25" s="29"/>
      <c r="J25" s="36"/>
      <c r="K25" s="37"/>
      <c r="L25" s="37"/>
      <c r="M25" s="37"/>
      <c r="N25" s="37"/>
      <c r="O25" s="37"/>
      <c r="P25" s="38"/>
      <c r="Q25" s="43"/>
      <c r="R25" s="60"/>
    </row>
    <row r="26" spans="1:18" hidden="1" x14ac:dyDescent="0.2">
      <c r="A26" s="20"/>
      <c r="B26" s="21"/>
      <c r="C26" s="27"/>
      <c r="D26" s="28"/>
      <c r="E26" s="28"/>
      <c r="F26" s="28"/>
      <c r="G26" s="28"/>
      <c r="H26" s="28"/>
      <c r="I26" s="29"/>
      <c r="J26" s="36"/>
      <c r="K26" s="37"/>
      <c r="L26" s="37"/>
      <c r="M26" s="37"/>
      <c r="N26" s="37"/>
      <c r="O26" s="37"/>
      <c r="P26" s="38"/>
      <c r="Q26" s="43"/>
      <c r="R26" s="60"/>
    </row>
    <row r="27" spans="1:18" hidden="1" x14ac:dyDescent="0.2">
      <c r="A27" s="20"/>
      <c r="B27" s="21"/>
      <c r="C27" s="27"/>
      <c r="D27" s="28"/>
      <c r="E27" s="28"/>
      <c r="F27" s="28"/>
      <c r="G27" s="28"/>
      <c r="H27" s="28"/>
      <c r="I27" s="29"/>
      <c r="J27" s="36"/>
      <c r="K27" s="37"/>
      <c r="L27" s="37"/>
      <c r="M27" s="37"/>
      <c r="N27" s="37"/>
      <c r="O27" s="37"/>
      <c r="P27" s="38"/>
      <c r="Q27" s="43"/>
      <c r="R27" s="60"/>
    </row>
    <row r="28" spans="1:18" hidden="1" x14ac:dyDescent="0.2">
      <c r="A28" s="20"/>
      <c r="B28" s="21"/>
      <c r="C28" s="27"/>
      <c r="D28" s="28"/>
      <c r="E28" s="28"/>
      <c r="F28" s="28"/>
      <c r="G28" s="28"/>
      <c r="H28" s="28"/>
      <c r="I28" s="29"/>
      <c r="J28" s="36"/>
      <c r="K28" s="37"/>
      <c r="L28" s="37"/>
      <c r="M28" s="37"/>
      <c r="N28" s="37"/>
      <c r="O28" s="37"/>
      <c r="P28" s="38"/>
      <c r="Q28" s="43"/>
      <c r="R28" s="60"/>
    </row>
    <row r="29" spans="1:18" hidden="1" x14ac:dyDescent="0.2">
      <c r="A29" s="20"/>
      <c r="B29" s="21"/>
      <c r="C29" s="27"/>
      <c r="D29" s="28"/>
      <c r="E29" s="28"/>
      <c r="F29" s="28"/>
      <c r="G29" s="28"/>
      <c r="H29" s="28"/>
      <c r="I29" s="29"/>
      <c r="J29" s="36"/>
      <c r="K29" s="37"/>
      <c r="L29" s="37"/>
      <c r="M29" s="37"/>
      <c r="N29" s="37"/>
      <c r="O29" s="37"/>
      <c r="P29" s="38"/>
      <c r="Q29" s="43"/>
      <c r="R29" s="60"/>
    </row>
    <row r="30" spans="1:18" hidden="1" x14ac:dyDescent="0.2">
      <c r="A30" s="20"/>
      <c r="B30" s="21"/>
      <c r="C30" s="27"/>
      <c r="D30" s="28"/>
      <c r="E30" s="28"/>
      <c r="F30" s="28"/>
      <c r="G30" s="28"/>
      <c r="H30" s="28"/>
      <c r="I30" s="29"/>
      <c r="J30" s="36"/>
      <c r="K30" s="37"/>
      <c r="L30" s="37"/>
      <c r="M30" s="37"/>
      <c r="N30" s="37"/>
      <c r="O30" s="37"/>
      <c r="P30" s="38"/>
      <c r="Q30" s="43"/>
      <c r="R30" s="60"/>
    </row>
    <row r="31" spans="1:18" hidden="1" x14ac:dyDescent="0.2">
      <c r="A31" s="20"/>
      <c r="B31" s="21"/>
      <c r="C31" s="27"/>
      <c r="D31" s="28"/>
      <c r="E31" s="28"/>
      <c r="F31" s="28"/>
      <c r="G31" s="28"/>
      <c r="H31" s="28"/>
      <c r="I31" s="29"/>
      <c r="J31" s="36"/>
      <c r="K31" s="37"/>
      <c r="L31" s="37"/>
      <c r="M31" s="37"/>
      <c r="N31" s="37"/>
      <c r="O31" s="37"/>
      <c r="P31" s="38"/>
      <c r="Q31" s="43"/>
      <c r="R31" s="60"/>
    </row>
    <row r="32" spans="1:18" hidden="1" x14ac:dyDescent="0.2">
      <c r="A32" s="20"/>
      <c r="B32" s="21"/>
      <c r="C32" s="27"/>
      <c r="D32" s="28"/>
      <c r="E32" s="28"/>
      <c r="F32" s="28"/>
      <c r="G32" s="28"/>
      <c r="H32" s="28"/>
      <c r="I32" s="29"/>
      <c r="J32" s="36"/>
      <c r="K32" s="37"/>
      <c r="L32" s="37"/>
      <c r="M32" s="37"/>
      <c r="N32" s="37"/>
      <c r="O32" s="37"/>
      <c r="P32" s="38"/>
      <c r="Q32" s="43"/>
      <c r="R32" s="60"/>
    </row>
    <row r="33" spans="1:18" hidden="1" x14ac:dyDescent="0.2">
      <c r="A33" s="22"/>
      <c r="B33" s="23"/>
      <c r="C33" s="30"/>
      <c r="D33" s="31"/>
      <c r="E33" s="31"/>
      <c r="F33" s="31"/>
      <c r="G33" s="31"/>
      <c r="H33" s="31"/>
      <c r="I33" s="32"/>
      <c r="J33" s="39"/>
      <c r="K33" s="40"/>
      <c r="L33" s="40"/>
      <c r="M33" s="40"/>
      <c r="N33" s="40"/>
      <c r="O33" s="40"/>
      <c r="P33" s="41"/>
      <c r="Q33" s="44"/>
      <c r="R33" s="61"/>
    </row>
    <row r="35" spans="1:18" ht="12.75" customHeight="1" x14ac:dyDescent="0.2">
      <c r="A35" s="54" t="s">
        <v>66</v>
      </c>
      <c r="B35" s="55"/>
    </row>
    <row r="36" spans="1:18" ht="35.25" customHeight="1" x14ac:dyDescent="0.2">
      <c r="A36" s="18" t="s">
        <v>25</v>
      </c>
      <c r="B36" s="87" t="s">
        <v>26</v>
      </c>
    </row>
    <row r="37" spans="1:18" ht="29.25" customHeight="1" x14ac:dyDescent="0.2">
      <c r="A37" s="20" t="s">
        <v>27</v>
      </c>
      <c r="B37" s="87" t="s">
        <v>28</v>
      </c>
    </row>
    <row r="38" spans="1:18" ht="27.75" customHeight="1" x14ac:dyDescent="0.2">
      <c r="A38" s="20" t="s">
        <v>29</v>
      </c>
      <c r="B38" s="87" t="s">
        <v>60</v>
      </c>
    </row>
    <row r="39" spans="1:18" ht="38.25" x14ac:dyDescent="0.2">
      <c r="A39" s="20" t="s">
        <v>32</v>
      </c>
      <c r="B39" s="87" t="s">
        <v>61</v>
      </c>
    </row>
    <row r="40" spans="1:18" ht="38.25" customHeight="1" x14ac:dyDescent="0.2">
      <c r="A40" s="20" t="s">
        <v>33</v>
      </c>
      <c r="B40" s="87" t="s">
        <v>30</v>
      </c>
    </row>
    <row r="41" spans="1:18" ht="28.5" customHeight="1" x14ac:dyDescent="0.2">
      <c r="A41" s="20" t="s">
        <v>34</v>
      </c>
      <c r="B41" s="87" t="s">
        <v>122</v>
      </c>
    </row>
    <row r="42" spans="1:18" ht="39.75" customHeight="1" x14ac:dyDescent="0.2">
      <c r="A42" s="20" t="s">
        <v>35</v>
      </c>
      <c r="B42" s="87" t="s">
        <v>123</v>
      </c>
    </row>
    <row r="43" spans="1:18" ht="29.25" customHeight="1" x14ac:dyDescent="0.2">
      <c r="A43" s="20" t="s">
        <v>36</v>
      </c>
      <c r="B43" s="87" t="s">
        <v>97</v>
      </c>
    </row>
    <row r="44" spans="1:18" ht="27.75" customHeight="1" x14ac:dyDescent="0.2">
      <c r="A44" s="20" t="s">
        <v>37</v>
      </c>
      <c r="B44" s="87" t="s">
        <v>62</v>
      </c>
    </row>
    <row r="45" spans="1:18" ht="25.5" x14ac:dyDescent="0.2">
      <c r="A45" s="22" t="s">
        <v>38</v>
      </c>
      <c r="B45" s="93" t="s">
        <v>31</v>
      </c>
    </row>
    <row r="46" spans="1:18" s="2" customFormat="1" hidden="1" x14ac:dyDescent="0.2">
      <c r="A46" s="15"/>
      <c r="B46" s="6"/>
      <c r="C46" s="4"/>
      <c r="D46" s="5"/>
      <c r="E46" s="5"/>
      <c r="F46" s="5"/>
      <c r="G46" s="5"/>
      <c r="H46" s="5"/>
      <c r="I46" s="6"/>
      <c r="J46" s="4"/>
      <c r="K46" s="5"/>
      <c r="L46" s="5"/>
      <c r="M46" s="5"/>
      <c r="N46" s="5"/>
      <c r="O46" s="5"/>
      <c r="P46" s="6"/>
      <c r="Q46" s="7"/>
      <c r="R46" s="57"/>
    </row>
    <row r="47" spans="1:18" ht="42" hidden="1" customHeight="1" x14ac:dyDescent="0.2">
      <c r="A47" s="16"/>
      <c r="B47" s="12"/>
      <c r="C47" s="8"/>
      <c r="D47" s="9"/>
      <c r="E47" s="9"/>
      <c r="F47" s="9"/>
      <c r="G47" s="9"/>
      <c r="H47" s="9"/>
      <c r="I47" s="10"/>
      <c r="J47" s="8"/>
      <c r="K47" s="9"/>
      <c r="L47" s="9"/>
      <c r="M47" s="9"/>
      <c r="N47" s="9"/>
      <c r="O47" s="9"/>
      <c r="P47" s="10"/>
      <c r="Q47" s="11"/>
      <c r="R47" s="58"/>
    </row>
    <row r="48" spans="1:18" hidden="1" x14ac:dyDescent="0.2">
      <c r="A48" s="18"/>
      <c r="B48" s="19"/>
      <c r="C48" s="24"/>
      <c r="D48" s="25"/>
      <c r="E48" s="25"/>
      <c r="F48" s="25"/>
      <c r="G48" s="25"/>
      <c r="H48" s="25"/>
      <c r="I48" s="26"/>
      <c r="J48" s="33"/>
      <c r="K48" s="34"/>
      <c r="L48" s="34"/>
      <c r="M48" s="34"/>
      <c r="N48" s="34"/>
      <c r="O48" s="34"/>
      <c r="P48" s="35"/>
      <c r="Q48" s="42"/>
      <c r="R48" s="63"/>
    </row>
    <row r="49" spans="1:18" hidden="1" x14ac:dyDescent="0.2">
      <c r="A49" s="20"/>
      <c r="B49" s="21"/>
      <c r="C49" s="27"/>
      <c r="D49" s="28"/>
      <c r="E49" s="28"/>
      <c r="F49" s="28"/>
      <c r="G49" s="28"/>
      <c r="H49" s="28"/>
      <c r="I49" s="29"/>
      <c r="J49" s="36"/>
      <c r="K49" s="37"/>
      <c r="L49" s="37"/>
      <c r="M49" s="37"/>
      <c r="N49" s="37"/>
      <c r="O49" s="37"/>
      <c r="P49" s="38"/>
      <c r="Q49" s="43"/>
      <c r="R49" s="60"/>
    </row>
    <row r="50" spans="1:18" hidden="1" x14ac:dyDescent="0.2">
      <c r="A50" s="20"/>
      <c r="B50" s="21"/>
      <c r="C50" s="27"/>
      <c r="D50" s="28"/>
      <c r="E50" s="28"/>
      <c r="F50" s="28"/>
      <c r="G50" s="28"/>
      <c r="H50" s="28"/>
      <c r="I50" s="29"/>
      <c r="J50" s="36"/>
      <c r="K50" s="37"/>
      <c r="L50" s="37"/>
      <c r="M50" s="37"/>
      <c r="N50" s="37"/>
      <c r="O50" s="37"/>
      <c r="P50" s="38"/>
      <c r="Q50" s="43"/>
      <c r="R50" s="60"/>
    </row>
    <row r="51" spans="1:18" hidden="1" x14ac:dyDescent="0.2">
      <c r="A51" s="20"/>
      <c r="B51" s="21"/>
      <c r="C51" s="27"/>
      <c r="D51" s="28"/>
      <c r="E51" s="28"/>
      <c r="F51" s="28"/>
      <c r="G51" s="28"/>
      <c r="H51" s="28"/>
      <c r="I51" s="29"/>
      <c r="J51" s="36"/>
      <c r="K51" s="37"/>
      <c r="L51" s="37"/>
      <c r="M51" s="37"/>
      <c r="N51" s="37"/>
      <c r="O51" s="37"/>
      <c r="P51" s="38"/>
      <c r="Q51" s="43"/>
      <c r="R51" s="60"/>
    </row>
    <row r="52" spans="1:18" hidden="1" x14ac:dyDescent="0.2">
      <c r="A52" s="22"/>
      <c r="B52" s="23"/>
      <c r="C52" s="30"/>
      <c r="D52" s="31"/>
      <c r="E52" s="31"/>
      <c r="F52" s="31"/>
      <c r="G52" s="31"/>
      <c r="H52" s="31"/>
      <c r="I52" s="32"/>
      <c r="J52" s="39"/>
      <c r="K52" s="40"/>
      <c r="L52" s="40"/>
      <c r="M52" s="40"/>
      <c r="N52" s="40"/>
      <c r="O52" s="40"/>
      <c r="P52" s="41"/>
      <c r="Q52" s="44"/>
      <c r="R52" s="61"/>
    </row>
    <row r="54" spans="1:18" x14ac:dyDescent="0.2">
      <c r="A54" s="127" t="s">
        <v>66</v>
      </c>
      <c r="B54" s="128"/>
    </row>
    <row r="55" spans="1:18" ht="25.5" x14ac:dyDescent="0.2">
      <c r="A55" s="18" t="s">
        <v>39</v>
      </c>
      <c r="B55" s="88" t="s">
        <v>40</v>
      </c>
    </row>
    <row r="56" spans="1:18" ht="25.5" x14ac:dyDescent="0.2">
      <c r="A56" s="20" t="s">
        <v>41</v>
      </c>
      <c r="B56" s="87" t="s">
        <v>42</v>
      </c>
    </row>
    <row r="57" spans="1:18" ht="25.5" x14ac:dyDescent="0.2">
      <c r="A57" s="20" t="s">
        <v>43</v>
      </c>
      <c r="B57" s="87" t="s">
        <v>44</v>
      </c>
    </row>
    <row r="58" spans="1:18" ht="42" customHeight="1" x14ac:dyDescent="0.2">
      <c r="A58" s="20" t="s">
        <v>45</v>
      </c>
      <c r="B58" s="87" t="s">
        <v>63</v>
      </c>
    </row>
    <row r="59" spans="1:18" ht="34.5" customHeight="1" x14ac:dyDescent="0.2">
      <c r="A59" s="22" t="s">
        <v>46</v>
      </c>
      <c r="B59" s="93" t="s">
        <v>47</v>
      </c>
    </row>
    <row r="66" spans="1:18" s="2" customFormat="1" hidden="1" x14ac:dyDescent="0.2">
      <c r="A66" s="15"/>
      <c r="B66" s="6"/>
      <c r="C66" s="4"/>
      <c r="D66" s="5"/>
      <c r="E66" s="5"/>
      <c r="F66" s="5"/>
      <c r="G66" s="5"/>
      <c r="H66" s="5"/>
      <c r="I66" s="6"/>
      <c r="J66" s="4"/>
      <c r="K66" s="5"/>
      <c r="L66" s="5"/>
      <c r="M66" s="5"/>
      <c r="N66" s="5"/>
      <c r="O66" s="5"/>
      <c r="P66" s="6"/>
      <c r="Q66" s="7"/>
      <c r="R66" s="57"/>
    </row>
    <row r="67" spans="1:18" ht="42" hidden="1" customHeight="1" x14ac:dyDescent="0.2">
      <c r="A67" s="16"/>
      <c r="B67" s="12"/>
      <c r="C67" s="8"/>
      <c r="D67" s="9"/>
      <c r="E67" s="9"/>
      <c r="F67" s="9"/>
      <c r="G67" s="9"/>
      <c r="H67" s="9"/>
      <c r="I67" s="10"/>
      <c r="J67" s="8"/>
      <c r="K67" s="9"/>
      <c r="L67" s="9"/>
      <c r="M67" s="9"/>
      <c r="N67" s="9"/>
      <c r="O67" s="9"/>
      <c r="P67" s="10"/>
      <c r="Q67" s="11"/>
      <c r="R67" s="58"/>
    </row>
    <row r="68" spans="1:18" hidden="1" x14ac:dyDescent="0.2">
      <c r="A68" s="18"/>
      <c r="B68" s="19"/>
      <c r="C68" s="24"/>
      <c r="D68" s="25"/>
      <c r="E68" s="25"/>
      <c r="F68" s="25"/>
      <c r="G68" s="25"/>
      <c r="H68" s="25"/>
      <c r="I68" s="26"/>
      <c r="J68" s="33"/>
      <c r="K68" s="34"/>
      <c r="L68" s="34"/>
      <c r="M68" s="34"/>
      <c r="N68" s="34"/>
      <c r="O68" s="34"/>
      <c r="P68" s="35"/>
      <c r="Q68" s="42"/>
      <c r="R68" s="63"/>
    </row>
    <row r="69" spans="1:18" hidden="1" x14ac:dyDescent="0.2">
      <c r="A69" s="20"/>
      <c r="B69" s="21"/>
      <c r="C69" s="27"/>
      <c r="D69" s="28"/>
      <c r="E69" s="28"/>
      <c r="F69" s="28"/>
      <c r="G69" s="28"/>
      <c r="H69" s="28"/>
      <c r="I69" s="29"/>
      <c r="J69" s="36"/>
      <c r="K69" s="37"/>
      <c r="L69" s="37"/>
      <c r="M69" s="37"/>
      <c r="N69" s="37"/>
      <c r="O69" s="37"/>
      <c r="P69" s="38"/>
      <c r="Q69" s="43"/>
      <c r="R69" s="60"/>
    </row>
    <row r="70" spans="1:18" hidden="1" x14ac:dyDescent="0.2">
      <c r="A70" s="20"/>
      <c r="B70" s="21"/>
      <c r="C70" s="27"/>
      <c r="D70" s="28"/>
      <c r="E70" s="28"/>
      <c r="F70" s="28"/>
      <c r="G70" s="28"/>
      <c r="H70" s="28"/>
      <c r="I70" s="29"/>
      <c r="J70" s="36"/>
      <c r="K70" s="37"/>
      <c r="L70" s="37"/>
      <c r="M70" s="37"/>
      <c r="N70" s="37"/>
      <c r="O70" s="37"/>
      <c r="P70" s="38"/>
      <c r="Q70" s="43"/>
      <c r="R70" s="60"/>
    </row>
    <row r="71" spans="1:18" hidden="1" x14ac:dyDescent="0.2">
      <c r="A71" s="22"/>
      <c r="B71" s="23"/>
      <c r="C71" s="30"/>
      <c r="D71" s="31"/>
      <c r="E71" s="31"/>
      <c r="F71" s="31"/>
      <c r="G71" s="31"/>
      <c r="H71" s="31"/>
      <c r="I71" s="32"/>
      <c r="J71" s="39"/>
      <c r="K71" s="40"/>
      <c r="L71" s="40"/>
      <c r="M71" s="40"/>
      <c r="N71" s="40"/>
      <c r="O71" s="40"/>
      <c r="P71" s="41"/>
      <c r="Q71" s="44"/>
      <c r="R71" s="61"/>
    </row>
    <row r="72" spans="1:18" hidden="1" x14ac:dyDescent="0.2"/>
    <row r="73" spans="1:18" x14ac:dyDescent="0.2">
      <c r="A73" s="54" t="s">
        <v>66</v>
      </c>
      <c r="B73" s="55"/>
    </row>
    <row r="74" spans="1:18" ht="15.75" customHeight="1" x14ac:dyDescent="0.2">
      <c r="A74" s="18" t="s">
        <v>50</v>
      </c>
      <c r="B74" s="88" t="s">
        <v>51</v>
      </c>
    </row>
    <row r="75" spans="1:18" ht="14.25" customHeight="1" x14ac:dyDescent="0.2">
      <c r="A75" s="20" t="s">
        <v>52</v>
      </c>
      <c r="B75" s="87" t="s">
        <v>53</v>
      </c>
    </row>
    <row r="76" spans="1:18" ht="16.5" customHeight="1" x14ac:dyDescent="0.2">
      <c r="A76" s="20" t="s">
        <v>54</v>
      </c>
      <c r="B76" s="87" t="s">
        <v>55</v>
      </c>
    </row>
    <row r="77" spans="1:18" ht="26.25" customHeight="1" x14ac:dyDescent="0.2">
      <c r="A77" s="22" t="s">
        <v>56</v>
      </c>
      <c r="B77" s="93" t="s">
        <v>57</v>
      </c>
    </row>
    <row r="89" spans="1:18" hidden="1" x14ac:dyDescent="0.2"/>
    <row r="90" spans="1:18" hidden="1" x14ac:dyDescent="0.2"/>
    <row r="91" spans="1:18" s="2" customFormat="1" hidden="1" x14ac:dyDescent="0.2">
      <c r="A91" s="15"/>
      <c r="B91" s="6"/>
      <c r="C91" s="4"/>
      <c r="D91" s="5"/>
      <c r="E91" s="5"/>
      <c r="F91" s="5"/>
      <c r="G91" s="6"/>
      <c r="H91" s="4"/>
      <c r="I91" s="5"/>
      <c r="J91" s="5"/>
      <c r="K91" s="5"/>
      <c r="L91" s="6"/>
      <c r="M91" s="1"/>
      <c r="N91" s="1"/>
      <c r="O91" s="1"/>
      <c r="R91" s="56"/>
    </row>
    <row r="92" spans="1:18" hidden="1" x14ac:dyDescent="0.2">
      <c r="A92" s="16"/>
      <c r="B92" s="12"/>
      <c r="C92" s="8"/>
      <c r="D92" s="9"/>
      <c r="E92" s="9"/>
      <c r="F92" s="9"/>
      <c r="G92" s="10"/>
      <c r="H92" s="8"/>
      <c r="I92" s="9"/>
      <c r="J92" s="9"/>
      <c r="K92" s="9"/>
      <c r="L92" s="10"/>
    </row>
    <row r="93" spans="1:18" ht="25.5" hidden="1" customHeight="1" x14ac:dyDescent="0.2">
      <c r="A93" s="18"/>
      <c r="B93" s="19"/>
      <c r="C93" s="24"/>
      <c r="D93" s="25"/>
      <c r="E93" s="25"/>
      <c r="F93" s="25"/>
      <c r="G93" s="26"/>
      <c r="H93" s="33"/>
      <c r="I93" s="34"/>
      <c r="J93" s="34"/>
      <c r="K93" s="34"/>
      <c r="L93" s="35"/>
    </row>
    <row r="94" spans="1:18" hidden="1" x14ac:dyDescent="0.2">
      <c r="A94" s="22"/>
      <c r="B94" s="23"/>
      <c r="C94" s="30"/>
      <c r="D94" s="31"/>
      <c r="E94" s="31"/>
      <c r="F94" s="31"/>
      <c r="G94" s="32"/>
      <c r="H94" s="39"/>
      <c r="I94" s="40"/>
      <c r="J94" s="40"/>
      <c r="K94" s="40"/>
      <c r="L94" s="41"/>
    </row>
    <row r="95" spans="1:18" ht="6.75" hidden="1" customHeight="1" x14ac:dyDescent="0.2"/>
    <row r="96" spans="1:18" s="2" customFormat="1" hidden="1" x14ac:dyDescent="0.2">
      <c r="A96" s="15"/>
      <c r="B96" s="6"/>
      <c r="C96" s="4"/>
      <c r="D96" s="5"/>
      <c r="E96" s="5"/>
      <c r="F96" s="5"/>
      <c r="G96" s="5"/>
      <c r="H96" s="5"/>
      <c r="I96" s="6"/>
      <c r="J96" s="4"/>
      <c r="K96" s="5"/>
      <c r="L96" s="5"/>
      <c r="M96" s="5"/>
      <c r="N96" s="5"/>
      <c r="O96" s="5"/>
      <c r="P96" s="6"/>
      <c r="Q96" s="7"/>
      <c r="R96" s="57"/>
    </row>
    <row r="97" spans="1:18" ht="42" hidden="1" customHeight="1" x14ac:dyDescent="0.2">
      <c r="A97" s="16"/>
      <c r="B97" s="12"/>
      <c r="C97" s="8"/>
      <c r="D97" s="9"/>
      <c r="E97" s="9"/>
      <c r="F97" s="9"/>
      <c r="G97" s="9"/>
      <c r="H97" s="9"/>
      <c r="I97" s="10"/>
      <c r="J97" s="8"/>
      <c r="K97" s="9"/>
      <c r="L97" s="9"/>
      <c r="M97" s="9"/>
      <c r="N97" s="9"/>
      <c r="O97" s="9"/>
      <c r="P97" s="10"/>
      <c r="Q97" s="11"/>
      <c r="R97" s="58"/>
    </row>
    <row r="98" spans="1:18" hidden="1" x14ac:dyDescent="0.2">
      <c r="A98" s="18"/>
      <c r="B98" s="19"/>
      <c r="C98" s="27"/>
      <c r="D98" s="28"/>
      <c r="E98" s="28"/>
      <c r="F98" s="28"/>
      <c r="G98" s="28"/>
      <c r="H98" s="28"/>
      <c r="I98" s="29"/>
      <c r="J98" s="36"/>
      <c r="K98" s="37"/>
      <c r="L98" s="37"/>
      <c r="M98" s="37"/>
      <c r="N98" s="37"/>
      <c r="O98" s="37"/>
      <c r="P98" s="38"/>
      <c r="Q98" s="43"/>
      <c r="R98" s="60"/>
    </row>
    <row r="99" spans="1:18" hidden="1" x14ac:dyDescent="0.2">
      <c r="A99" s="20"/>
      <c r="B99" s="21"/>
      <c r="C99" s="27"/>
      <c r="D99" s="28"/>
      <c r="E99" s="28"/>
      <c r="F99" s="28"/>
      <c r="G99" s="28"/>
      <c r="H99" s="28"/>
      <c r="I99" s="29"/>
      <c r="J99" s="36"/>
      <c r="K99" s="37"/>
      <c r="L99" s="37"/>
      <c r="M99" s="37"/>
      <c r="N99" s="37"/>
      <c r="O99" s="37"/>
      <c r="P99" s="38"/>
      <c r="Q99" s="43"/>
      <c r="R99" s="60"/>
    </row>
    <row r="100" spans="1:18" hidden="1" x14ac:dyDescent="0.2">
      <c r="A100" s="20"/>
      <c r="B100" s="21"/>
      <c r="C100" s="27"/>
      <c r="D100" s="28"/>
      <c r="E100" s="28"/>
      <c r="F100" s="28"/>
      <c r="G100" s="28"/>
      <c r="H100" s="28"/>
      <c r="I100" s="29"/>
      <c r="J100" s="36"/>
      <c r="K100" s="37"/>
      <c r="L100" s="37"/>
      <c r="M100" s="37"/>
      <c r="N100" s="37"/>
      <c r="O100" s="37"/>
      <c r="P100" s="38"/>
      <c r="Q100" s="43"/>
      <c r="R100" s="60"/>
    </row>
    <row r="101" spans="1:18" hidden="1" x14ac:dyDescent="0.2">
      <c r="A101" s="20"/>
      <c r="B101" s="21"/>
      <c r="C101" s="27"/>
      <c r="D101" s="28"/>
      <c r="E101" s="28"/>
      <c r="F101" s="28"/>
      <c r="G101" s="28"/>
      <c r="H101" s="28"/>
      <c r="I101" s="29"/>
      <c r="J101" s="36"/>
      <c r="K101" s="37"/>
      <c r="L101" s="37"/>
      <c r="M101" s="37"/>
      <c r="N101" s="37"/>
      <c r="O101" s="37"/>
      <c r="P101" s="38"/>
      <c r="Q101" s="43"/>
      <c r="R101" s="60"/>
    </row>
    <row r="102" spans="1:18" hidden="1" x14ac:dyDescent="0.2">
      <c r="A102" s="20"/>
      <c r="B102" s="21"/>
      <c r="C102" s="27"/>
      <c r="D102" s="28"/>
      <c r="E102" s="28"/>
      <c r="F102" s="28"/>
      <c r="G102" s="28"/>
      <c r="H102" s="28"/>
      <c r="I102" s="29"/>
      <c r="J102" s="36"/>
      <c r="K102" s="37"/>
      <c r="L102" s="37"/>
      <c r="M102" s="37"/>
      <c r="N102" s="37"/>
      <c r="O102" s="37"/>
      <c r="P102" s="38"/>
      <c r="Q102" s="43"/>
      <c r="R102" s="60"/>
    </row>
    <row r="103" spans="1:18" hidden="1" x14ac:dyDescent="0.2">
      <c r="A103" s="20"/>
      <c r="B103" s="21"/>
      <c r="C103" s="27"/>
      <c r="D103" s="28"/>
      <c r="E103" s="28"/>
      <c r="F103" s="28"/>
      <c r="G103" s="28"/>
      <c r="H103" s="28"/>
      <c r="I103" s="29"/>
      <c r="J103" s="36"/>
      <c r="K103" s="37"/>
      <c r="L103" s="37"/>
      <c r="M103" s="37"/>
      <c r="N103" s="37"/>
      <c r="O103" s="37"/>
      <c r="P103" s="38"/>
      <c r="Q103" s="43"/>
      <c r="R103" s="60"/>
    </row>
    <row r="104" spans="1:18" hidden="1" x14ac:dyDescent="0.2">
      <c r="A104" s="20"/>
      <c r="B104" s="21"/>
      <c r="C104" s="27"/>
      <c r="D104" s="28"/>
      <c r="E104" s="28"/>
      <c r="F104" s="28"/>
      <c r="G104" s="28"/>
      <c r="H104" s="28"/>
      <c r="I104" s="29"/>
      <c r="J104" s="36"/>
      <c r="K104" s="37"/>
      <c r="L104" s="37"/>
      <c r="M104" s="37"/>
      <c r="N104" s="37"/>
      <c r="O104" s="37"/>
      <c r="P104" s="38"/>
      <c r="Q104" s="43"/>
      <c r="R104" s="60"/>
    </row>
    <row r="105" spans="1:18" hidden="1" x14ac:dyDescent="0.2">
      <c r="A105" s="20"/>
      <c r="B105" s="21"/>
      <c r="C105" s="27"/>
      <c r="D105" s="28"/>
      <c r="E105" s="28"/>
      <c r="F105" s="28"/>
      <c r="G105" s="28"/>
      <c r="H105" s="28"/>
      <c r="I105" s="29"/>
      <c r="J105" s="36"/>
      <c r="K105" s="37"/>
      <c r="L105" s="37"/>
      <c r="M105" s="37"/>
      <c r="N105" s="37"/>
      <c r="O105" s="37"/>
      <c r="P105" s="38"/>
      <c r="Q105" s="43"/>
      <c r="R105" s="60"/>
    </row>
    <row r="106" spans="1:18" hidden="1" x14ac:dyDescent="0.2">
      <c r="A106" s="20"/>
      <c r="B106" s="21"/>
      <c r="C106" s="27"/>
      <c r="D106" s="28"/>
      <c r="E106" s="28"/>
      <c r="F106" s="28"/>
      <c r="G106" s="28"/>
      <c r="H106" s="28"/>
      <c r="I106" s="29"/>
      <c r="J106" s="36"/>
      <c r="K106" s="37"/>
      <c r="L106" s="37"/>
      <c r="M106" s="37"/>
      <c r="N106" s="37"/>
      <c r="O106" s="37"/>
      <c r="P106" s="38"/>
      <c r="Q106" s="43"/>
      <c r="R106" s="60"/>
    </row>
    <row r="107" spans="1:18" hidden="1" x14ac:dyDescent="0.2">
      <c r="A107" s="20"/>
      <c r="B107" s="21"/>
      <c r="C107" s="27"/>
      <c r="D107" s="28"/>
      <c r="E107" s="28"/>
      <c r="F107" s="28"/>
      <c r="G107" s="28"/>
      <c r="H107" s="28"/>
      <c r="I107" s="29"/>
      <c r="J107" s="36"/>
      <c r="K107" s="37"/>
      <c r="L107" s="37"/>
      <c r="M107" s="37"/>
      <c r="N107" s="37"/>
      <c r="O107" s="37"/>
      <c r="P107" s="38"/>
      <c r="Q107" s="43"/>
      <c r="R107" s="60"/>
    </row>
    <row r="108" spans="1:18" hidden="1" x14ac:dyDescent="0.2">
      <c r="A108" s="20"/>
      <c r="B108" s="21"/>
      <c r="C108" s="27"/>
      <c r="D108" s="28"/>
      <c r="E108" s="28"/>
      <c r="F108" s="28"/>
      <c r="G108" s="28"/>
      <c r="H108" s="28"/>
      <c r="I108" s="29"/>
      <c r="J108" s="36"/>
      <c r="K108" s="37"/>
      <c r="L108" s="37"/>
      <c r="M108" s="37"/>
      <c r="N108" s="37"/>
      <c r="O108" s="37"/>
      <c r="P108" s="38"/>
      <c r="Q108" s="43"/>
      <c r="R108" s="60"/>
    </row>
    <row r="109" spans="1:18" hidden="1" x14ac:dyDescent="0.2">
      <c r="A109" s="22"/>
      <c r="B109" s="23"/>
      <c r="C109" s="30"/>
      <c r="D109" s="31"/>
      <c r="E109" s="31"/>
      <c r="F109" s="31"/>
      <c r="G109" s="31"/>
      <c r="H109" s="31"/>
      <c r="I109" s="32"/>
      <c r="J109" s="39"/>
      <c r="K109" s="40"/>
      <c r="L109" s="40"/>
      <c r="M109" s="40"/>
      <c r="N109" s="40"/>
      <c r="O109" s="40"/>
      <c r="P109" s="41"/>
      <c r="Q109" s="44"/>
      <c r="R109" s="61"/>
    </row>
    <row r="110" spans="1:18" x14ac:dyDescent="0.2">
      <c r="A110" s="74"/>
      <c r="B110" s="75"/>
      <c r="C110" s="76"/>
      <c r="D110" s="76"/>
      <c r="E110" s="76"/>
      <c r="F110" s="76"/>
      <c r="G110" s="76"/>
      <c r="H110" s="76"/>
      <c r="I110" s="76"/>
      <c r="J110" s="77"/>
      <c r="K110" s="77"/>
      <c r="L110" s="77"/>
      <c r="M110" s="77"/>
      <c r="N110" s="77"/>
      <c r="O110" s="77"/>
      <c r="P110" s="95"/>
      <c r="Q110" s="96"/>
      <c r="R110" s="97"/>
    </row>
    <row r="111" spans="1:18" x14ac:dyDescent="0.2">
      <c r="C111" s="125"/>
      <c r="D111" s="125"/>
      <c r="E111" s="125"/>
      <c r="F111" s="125"/>
      <c r="G111" s="125"/>
      <c r="H111" s="125"/>
      <c r="I111" s="125"/>
      <c r="J111" s="125"/>
      <c r="K111" s="125"/>
    </row>
    <row r="112" spans="1:18" x14ac:dyDescent="0.2">
      <c r="C112" s="125"/>
      <c r="D112" s="125"/>
      <c r="E112" s="125"/>
      <c r="F112" s="125"/>
      <c r="G112" s="125"/>
      <c r="H112" s="125"/>
      <c r="I112" s="125"/>
      <c r="J112" s="125"/>
      <c r="K112" s="125"/>
    </row>
    <row r="113" spans="1:11" ht="15.75" x14ac:dyDescent="0.25">
      <c r="A113" s="54" t="s">
        <v>66</v>
      </c>
      <c r="B113" s="55"/>
      <c r="C113" s="126"/>
      <c r="D113" s="125"/>
      <c r="E113" s="125"/>
      <c r="F113" s="125"/>
      <c r="G113" s="125"/>
      <c r="H113" s="125"/>
      <c r="I113" s="125"/>
      <c r="J113" s="125"/>
      <c r="K113" s="125"/>
    </row>
    <row r="114" spans="1:11" ht="25.5" x14ac:dyDescent="0.2">
      <c r="A114" s="18" t="s">
        <v>107</v>
      </c>
      <c r="B114" s="88" t="s">
        <v>70</v>
      </c>
      <c r="C114" s="125"/>
      <c r="D114" s="125"/>
      <c r="E114" s="125"/>
      <c r="F114" s="125"/>
      <c r="G114" s="125"/>
      <c r="H114" s="125"/>
      <c r="I114" s="125"/>
      <c r="J114" s="125"/>
      <c r="K114" s="125"/>
    </row>
    <row r="115" spans="1:11" ht="27.75" customHeight="1" x14ac:dyDescent="0.2">
      <c r="A115" s="20" t="s">
        <v>108</v>
      </c>
      <c r="B115" s="87" t="s">
        <v>71</v>
      </c>
      <c r="C115" s="125"/>
      <c r="D115" s="125"/>
      <c r="E115" s="125"/>
      <c r="F115" s="125"/>
      <c r="G115" s="125"/>
      <c r="H115" s="125"/>
      <c r="I115" s="125"/>
      <c r="J115" s="125"/>
      <c r="K115" s="125"/>
    </row>
    <row r="116" spans="1:11" ht="25.5" x14ac:dyDescent="0.2">
      <c r="A116" s="20" t="s">
        <v>109</v>
      </c>
      <c r="B116" s="87" t="s">
        <v>72</v>
      </c>
    </row>
    <row r="117" spans="1:11" ht="25.5" x14ac:dyDescent="0.2">
      <c r="A117" s="20" t="s">
        <v>110</v>
      </c>
      <c r="B117" s="87" t="s">
        <v>73</v>
      </c>
    </row>
    <row r="118" spans="1:11" ht="27.75" customHeight="1" x14ac:dyDescent="0.2">
      <c r="A118" s="20" t="s">
        <v>111</v>
      </c>
      <c r="B118" s="87" t="s">
        <v>74</v>
      </c>
    </row>
    <row r="119" spans="1:11" ht="25.5" x14ac:dyDescent="0.2">
      <c r="A119" s="20" t="s">
        <v>112</v>
      </c>
      <c r="B119" s="87" t="s">
        <v>75</v>
      </c>
    </row>
    <row r="120" spans="1:11" ht="24" customHeight="1" x14ac:dyDescent="0.2">
      <c r="A120" s="20" t="s">
        <v>113</v>
      </c>
      <c r="B120" s="87" t="s">
        <v>76</v>
      </c>
    </row>
    <row r="121" spans="1:11" ht="25.5" x14ac:dyDescent="0.2">
      <c r="A121" s="20" t="s">
        <v>114</v>
      </c>
      <c r="B121" s="87" t="s">
        <v>77</v>
      </c>
    </row>
    <row r="122" spans="1:11" ht="28.5" customHeight="1" x14ac:dyDescent="0.2">
      <c r="A122" s="20" t="s">
        <v>115</v>
      </c>
      <c r="B122" s="87" t="s">
        <v>78</v>
      </c>
    </row>
    <row r="123" spans="1:11" ht="25.5" x14ac:dyDescent="0.2">
      <c r="A123" s="20" t="s">
        <v>116</v>
      </c>
      <c r="B123" s="87" t="s">
        <v>79</v>
      </c>
    </row>
    <row r="124" spans="1:11" ht="37.5" customHeight="1" x14ac:dyDescent="0.2">
      <c r="A124" s="20" t="s">
        <v>117</v>
      </c>
      <c r="B124" s="87" t="s">
        <v>80</v>
      </c>
    </row>
    <row r="125" spans="1:11" ht="38.25" x14ac:dyDescent="0.2">
      <c r="A125" s="22" t="s">
        <v>118</v>
      </c>
      <c r="B125" s="93" t="s">
        <v>81</v>
      </c>
    </row>
  </sheetData>
  <pageMargins left="0.31496062992125984" right="0.23622047244094491" top="0.74803149606299213" bottom="0.43307086614173229" header="0.31496062992125984" footer="0.31496062992125984"/>
  <pageSetup paperSize="9" orientation="landscape" r:id="rId1"/>
  <headerFooter>
    <oddHeader>&amp;LLinköpings kommun
Statistik &amp;&amp; Utredningar&amp;CAttitydundersökning i grundskolan ht 2016&amp;R&amp;P (&amp;N)</oddHeader>
  </headerFooter>
  <rowBreaks count="2" manualBreakCount="2">
    <brk id="33" max="16383" man="1"/>
    <brk id="53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3"/>
  <sheetViews>
    <sheetView zoomScale="150" zoomScaleNormal="150" workbookViewId="0">
      <selection activeCell="C1" sqref="C1:G1048576"/>
    </sheetView>
  </sheetViews>
  <sheetFormatPr defaultRowHeight="12.75" x14ac:dyDescent="0.2"/>
  <cols>
    <col min="1" max="1" width="3.42578125" style="17" customWidth="1"/>
    <col min="2" max="2" width="24.42578125" style="1" customWidth="1"/>
    <col min="3" max="6" width="8.140625" style="1" customWidth="1"/>
    <col min="7" max="9" width="6.85546875" style="1" customWidth="1"/>
    <col min="10" max="13" width="8.140625" style="1" customWidth="1"/>
    <col min="14" max="14" width="6.85546875" style="1" customWidth="1"/>
    <col min="15" max="17" width="0.28515625" style="66" customWidth="1"/>
    <col min="18" max="18" width="0.28515625" style="67" customWidth="1"/>
    <col min="19" max="19" width="0.28515625" style="66" customWidth="1"/>
    <col min="20" max="20" width="12" style="66" bestFit="1" customWidth="1"/>
    <col min="21" max="21" width="1" style="1" customWidth="1"/>
    <col min="22" max="16384" width="9.140625" style="1"/>
  </cols>
  <sheetData>
    <row r="1" spans="1:21" s="3" customFormat="1" ht="15.75" x14ac:dyDescent="0.25">
      <c r="A1" s="13" t="str">
        <f>Alla!$A$1</f>
        <v>Björnkärrsskolan, åk 2-3</v>
      </c>
      <c r="O1" s="64"/>
      <c r="P1" s="64"/>
      <c r="Q1" s="64"/>
      <c r="R1" s="65"/>
      <c r="S1" s="64"/>
      <c r="T1" s="64"/>
      <c r="U1" s="3" t="s">
        <v>95</v>
      </c>
    </row>
    <row r="2" spans="1:21" s="3" customFormat="1" ht="16.5" customHeight="1" x14ac:dyDescent="0.25">
      <c r="A2" s="116" t="s">
        <v>121</v>
      </c>
      <c r="F2" s="13"/>
      <c r="O2" s="64"/>
      <c r="P2" s="64"/>
      <c r="Q2" s="64"/>
      <c r="R2" s="65"/>
      <c r="S2" s="64"/>
      <c r="T2" s="64"/>
      <c r="U2" s="3" t="s">
        <v>95</v>
      </c>
    </row>
    <row r="3" spans="1:21" s="70" customFormat="1" ht="15.75" x14ac:dyDescent="0.25">
      <c r="A3" s="13"/>
      <c r="O3" s="71"/>
      <c r="P3" s="71"/>
      <c r="Q3" s="71"/>
      <c r="R3" s="72"/>
      <c r="S3" s="71"/>
      <c r="T3" s="71"/>
      <c r="U3" s="3" t="s">
        <v>95</v>
      </c>
    </row>
    <row r="4" spans="1:21" s="70" customFormat="1" ht="15.75" x14ac:dyDescent="0.25">
      <c r="A4" s="69" t="s">
        <v>3</v>
      </c>
      <c r="O4" s="71"/>
      <c r="P4" s="71"/>
      <c r="Q4" s="71"/>
      <c r="R4" s="73"/>
      <c r="S4" s="71"/>
      <c r="T4" s="71"/>
      <c r="U4" s="3" t="s">
        <v>95</v>
      </c>
    </row>
    <row r="5" spans="1:21" s="79" customFormat="1" ht="15.75" hidden="1" x14ac:dyDescent="0.25">
      <c r="A5" s="74"/>
      <c r="B5" s="75"/>
      <c r="C5" s="76"/>
      <c r="D5" s="76"/>
      <c r="E5" s="76"/>
      <c r="F5" s="76"/>
      <c r="G5" s="76"/>
      <c r="H5" s="76"/>
      <c r="I5" s="76"/>
      <c r="J5" s="77"/>
      <c r="K5" s="77"/>
      <c r="L5" s="77"/>
      <c r="M5" s="77"/>
      <c r="N5" s="77"/>
      <c r="O5" s="131"/>
      <c r="P5" s="131"/>
      <c r="Q5" s="112" t="str">
        <f>CONCATENATE("2016"," ", $A$1)</f>
        <v>2016 Björnkärrsskolan, åk 2-3</v>
      </c>
      <c r="R5" s="112" t="str">
        <f>CONCATENATE("2015"," ", $A$1)</f>
        <v>2015 Björnkärrsskolan, åk 2-3</v>
      </c>
      <c r="S5" s="112" t="str">
        <f>CONCATENATE("2014"," ", $A$1)</f>
        <v>2014 Björnkärrsskolan, åk 2-3</v>
      </c>
      <c r="T5" s="78"/>
      <c r="U5" s="3" t="s">
        <v>95</v>
      </c>
    </row>
    <row r="6" spans="1:21" s="82" customFormat="1" ht="0.75" customHeight="1" x14ac:dyDescent="0.25">
      <c r="A6" s="111" t="s">
        <v>1</v>
      </c>
      <c r="B6" s="75"/>
      <c r="C6" s="80"/>
      <c r="D6" s="80"/>
      <c r="E6" s="80"/>
      <c r="F6" s="80"/>
      <c r="G6" s="80"/>
      <c r="H6" s="80"/>
      <c r="I6" s="80"/>
      <c r="J6" s="81"/>
      <c r="K6" s="81"/>
      <c r="L6" s="81"/>
      <c r="M6" s="132"/>
      <c r="N6" s="132"/>
      <c r="O6" s="68"/>
      <c r="P6" s="134"/>
      <c r="Q6" s="113">
        <f>Alla!Q6</f>
        <v>3.6041666666666665</v>
      </c>
      <c r="R6" s="114">
        <f>INDEX('[1]Värden ALLA 2015-2012'!$A$1:$OB$115,MATCH(A6,'[1]Värden ALLA 2015-2012'!$A$1:$A$115,0),MATCH(CONCATENATE(Alla!$C$2,"_0"),'[1]Värden ALLA 2015-2012'!$A$1:$OB$1,0))</f>
        <v>3.5384615384615383</v>
      </c>
      <c r="S6" s="114">
        <f>INDEX('[1]Värden ALLA 2015-2012'!$A$1:$OB$115,MATCH(A6,'[1]Värden ALLA 2015-2012'!$A$1:$A$115,0),MATCH(CONCATENATE(Alla!$C$2,"_1"),'[1]Värden ALLA 2015-2012'!$A$1:$OB$1,0))</f>
        <v>3.5616438356164384</v>
      </c>
      <c r="U6" s="98">
        <v>3.625</v>
      </c>
    </row>
    <row r="7" spans="1:21" s="79" customFormat="1" ht="0.75" customHeight="1" x14ac:dyDescent="0.25">
      <c r="A7" s="111" t="s">
        <v>14</v>
      </c>
      <c r="B7" s="75"/>
      <c r="C7" s="76"/>
      <c r="D7" s="76"/>
      <c r="E7" s="76"/>
      <c r="F7" s="76"/>
      <c r="G7" s="76"/>
      <c r="H7" s="76"/>
      <c r="I7" s="76"/>
      <c r="J7" s="77"/>
      <c r="K7" s="77"/>
      <c r="L7" s="77"/>
      <c r="M7" s="132"/>
      <c r="N7" s="132"/>
      <c r="O7" s="68"/>
      <c r="P7" s="131"/>
      <c r="Q7" s="115">
        <f>Alla!Q7</f>
        <v>3.6041666666666665</v>
      </c>
      <c r="R7" s="114">
        <f>INDEX('[1]Värden ALLA 2015-2012'!$A$1:$OB$115,MATCH(A7,'[1]Värden ALLA 2015-2012'!$A$1:$A$115,0),MATCH(CONCATENATE(Alla!$C$2,"_0"),'[1]Värden ALLA 2015-2012'!$A$1:$OB$1,0))</f>
        <v>3.4117647058823528</v>
      </c>
      <c r="S7" s="114">
        <f>INDEX('[1]Värden ALLA 2015-2012'!$A$1:$OB$115,MATCH(A7,'[1]Värden ALLA 2015-2012'!$A$1:$A$115,0),MATCH(CONCATENATE(Alla!$C$2,"_1"),'[1]Värden ALLA 2015-2012'!$A$1:$OB$1,0))</f>
        <v>3.6119402985074629</v>
      </c>
      <c r="T7" s="82"/>
      <c r="U7" s="98">
        <v>3.5362318840579712</v>
      </c>
    </row>
    <row r="8" spans="1:21" s="79" customFormat="1" ht="2.25" customHeight="1" x14ac:dyDescent="0.25">
      <c r="A8" s="111" t="s">
        <v>16</v>
      </c>
      <c r="B8" s="75"/>
      <c r="C8" s="76"/>
      <c r="D8" s="76"/>
      <c r="E8" s="76"/>
      <c r="F8" s="76"/>
      <c r="G8" s="76"/>
      <c r="H8" s="76"/>
      <c r="I8" s="76"/>
      <c r="J8" s="77"/>
      <c r="K8" s="77"/>
      <c r="L8" s="77"/>
      <c r="M8" s="132"/>
      <c r="N8" s="132"/>
      <c r="O8" s="68"/>
      <c r="P8" s="131"/>
      <c r="Q8" s="115">
        <f>Alla!Q8</f>
        <v>3.5208333333333335</v>
      </c>
      <c r="R8" s="114">
        <f>INDEX('[1]Värden ALLA 2015-2012'!$A$1:$OB$115,MATCH(A8,'[1]Värden ALLA 2015-2012'!$A$1:$A$115,0),MATCH(CONCATENATE(Alla!$C$2,"_0"),'[1]Värden ALLA 2015-2012'!$A$1:$OB$1,0))</f>
        <v>3.5593220338983049</v>
      </c>
      <c r="S8" s="114">
        <f>INDEX('[1]Värden ALLA 2015-2012'!$A$1:$OB$115,MATCH(A8,'[1]Värden ALLA 2015-2012'!$A$1:$A$115,0),MATCH(CONCATENATE(Alla!$C$2,"_1"),'[1]Värden ALLA 2015-2012'!$A$1:$OB$1,0))</f>
        <v>3.40625</v>
      </c>
      <c r="T8" s="82"/>
      <c r="U8" s="98">
        <v>3.6617647058823528</v>
      </c>
    </row>
    <row r="9" spans="1:21" s="79" customFormat="1" ht="2.25" customHeight="1" x14ac:dyDescent="0.25">
      <c r="A9" s="111" t="s">
        <v>18</v>
      </c>
      <c r="B9" s="75"/>
      <c r="C9" s="76"/>
      <c r="D9" s="76"/>
      <c r="E9" s="76"/>
      <c r="F9" s="76"/>
      <c r="G9" s="76"/>
      <c r="H9" s="76"/>
      <c r="I9" s="76"/>
      <c r="J9" s="77"/>
      <c r="K9" s="77"/>
      <c r="L9" s="77"/>
      <c r="M9" s="132"/>
      <c r="N9" s="132"/>
      <c r="O9" s="68"/>
      <c r="P9" s="131"/>
      <c r="Q9" s="115">
        <f>Alla!Q9</f>
        <v>3.2978723404255321</v>
      </c>
      <c r="R9" s="114">
        <f>INDEX('[1]Värden ALLA 2015-2012'!$A$1:$OB$115,MATCH(A9,'[1]Värden ALLA 2015-2012'!$A$1:$A$115,0),MATCH(CONCATENATE(Alla!$C$2,"_0"),'[1]Värden ALLA 2015-2012'!$A$1:$OB$1,0))</f>
        <v>3.0754716981132075</v>
      </c>
      <c r="S9" s="114">
        <f>INDEX('[1]Värden ALLA 2015-2012'!$A$1:$OB$115,MATCH(A9,'[1]Värden ALLA 2015-2012'!$A$1:$A$115,0),MATCH(CONCATENATE(Alla!$C$2,"_1"),'[1]Värden ALLA 2015-2012'!$A$1:$OB$1,0))</f>
        <v>3.1014492753623188</v>
      </c>
      <c r="T9" s="82"/>
      <c r="U9" s="98">
        <v>3.1363636363636362</v>
      </c>
    </row>
    <row r="10" spans="1:21" s="79" customFormat="1" ht="2.25" customHeight="1" x14ac:dyDescent="0.25">
      <c r="A10" s="111" t="s">
        <v>19</v>
      </c>
      <c r="B10" s="75"/>
      <c r="C10" s="76"/>
      <c r="D10" s="76"/>
      <c r="E10" s="76"/>
      <c r="F10" s="76"/>
      <c r="G10" s="76"/>
      <c r="H10" s="76"/>
      <c r="I10" s="76"/>
      <c r="J10" s="77"/>
      <c r="K10" s="77"/>
      <c r="L10" s="77"/>
      <c r="M10" s="132"/>
      <c r="N10" s="132"/>
      <c r="O10" s="68"/>
      <c r="P10" s="131"/>
      <c r="Q10" s="115">
        <f>Alla!Q10</f>
        <v>3.4893617021276597</v>
      </c>
      <c r="R10" s="114">
        <f>INDEX('[1]Värden ALLA 2015-2012'!$A$1:$OB$115,MATCH(A10,'[1]Värden ALLA 2015-2012'!$A$1:$A$115,0),MATCH(CONCATENATE(Alla!$C$2,"_0"),'[1]Värden ALLA 2015-2012'!$A$1:$OB$1,0))</f>
        <v>3.4406779661016951</v>
      </c>
      <c r="S10" s="114">
        <f>INDEX('[1]Värden ALLA 2015-2012'!$A$1:$OB$115,MATCH(A10,'[1]Värden ALLA 2015-2012'!$A$1:$A$115,0),MATCH(CONCATENATE(Alla!$C$2,"_1"),'[1]Värden ALLA 2015-2012'!$A$1:$OB$1,0))</f>
        <v>3.5774647887323945</v>
      </c>
      <c r="T10" s="82"/>
      <c r="U10" s="98">
        <v>3.704225352112676</v>
      </c>
    </row>
    <row r="11" spans="1:21" s="79" customFormat="1" ht="1.5" customHeight="1" x14ac:dyDescent="0.25">
      <c r="A11" s="111" t="s">
        <v>21</v>
      </c>
      <c r="B11" s="75"/>
      <c r="C11" s="76"/>
      <c r="D11" s="76"/>
      <c r="E11" s="76"/>
      <c r="F11" s="76"/>
      <c r="G11" s="76"/>
      <c r="H11" s="76"/>
      <c r="I11" s="76"/>
      <c r="J11" s="77"/>
      <c r="K11" s="77"/>
      <c r="L11" s="77"/>
      <c r="M11" s="132"/>
      <c r="N11" s="132"/>
      <c r="O11" s="68"/>
      <c r="P11" s="131"/>
      <c r="Q11" s="115">
        <f>Alla!Q11</f>
        <v>3.625</v>
      </c>
      <c r="R11" s="114">
        <f>INDEX('[1]Värden ALLA 2015-2012'!$A$1:$OB$115,MATCH(A11,'[1]Värden ALLA 2015-2012'!$A$1:$A$115,0),MATCH(CONCATENATE(Alla!$C$2,"_0"),'[1]Värden ALLA 2015-2012'!$A$1:$OB$1,0))</f>
        <v>3.6666666666666665</v>
      </c>
      <c r="S11" s="114">
        <f>INDEX('[1]Värden ALLA 2015-2012'!$A$1:$OB$115,MATCH(A11,'[1]Värden ALLA 2015-2012'!$A$1:$A$115,0),MATCH(CONCATENATE(Alla!$C$2,"_1"),'[1]Värden ALLA 2015-2012'!$A$1:$OB$1,0))</f>
        <v>3.4920634920634921</v>
      </c>
      <c r="T11" s="82"/>
      <c r="U11" s="98">
        <v>3.7076923076923078</v>
      </c>
    </row>
    <row r="12" spans="1:21" s="79" customFormat="1" ht="15" x14ac:dyDescent="0.25">
      <c r="A12" s="111" t="s">
        <v>22</v>
      </c>
      <c r="B12" s="75"/>
      <c r="C12" s="76"/>
      <c r="D12" s="76"/>
      <c r="E12" s="76"/>
      <c r="F12" s="76"/>
      <c r="G12" s="76"/>
      <c r="H12" s="76"/>
      <c r="I12" s="76"/>
      <c r="J12" s="77"/>
      <c r="K12" s="77"/>
      <c r="L12" s="77"/>
      <c r="M12" s="132"/>
      <c r="N12" s="132"/>
      <c r="O12" s="68"/>
      <c r="P12" s="131"/>
      <c r="Q12" s="115">
        <f>Alla!Q12</f>
        <v>3.5</v>
      </c>
      <c r="R12" s="114">
        <f>INDEX('[1]Värden ALLA 2015-2012'!$A$1:$OB$115,MATCH(A12,'[1]Värden ALLA 2015-2012'!$A$1:$A$115,0),MATCH(CONCATENATE(Alla!$C$2,"_0"),'[1]Värden ALLA 2015-2012'!$A$1:$OB$1,0))</f>
        <v>3.3653846153846154</v>
      </c>
      <c r="S12" s="114">
        <f>INDEX('[1]Värden ALLA 2015-2012'!$A$1:$OB$115,MATCH(A12,'[1]Värden ALLA 2015-2012'!$A$1:$A$115,0),MATCH(CONCATENATE(Alla!$C$2,"_1"),'[1]Värden ALLA 2015-2012'!$A$1:$OB$1,0))</f>
        <v>3.192982456140351</v>
      </c>
      <c r="T12" s="82"/>
      <c r="U12" s="98">
        <v>3.4626865671641789</v>
      </c>
    </row>
    <row r="13" spans="1:21" ht="15.75" x14ac:dyDescent="0.25">
      <c r="U13" s="3" t="s">
        <v>95</v>
      </c>
    </row>
    <row r="14" spans="1:21" ht="15.75" x14ac:dyDescent="0.25">
      <c r="A14" s="54" t="s">
        <v>66</v>
      </c>
      <c r="B14" s="55"/>
      <c r="U14" s="3" t="s">
        <v>95</v>
      </c>
    </row>
    <row r="15" spans="1:21" ht="15.75" x14ac:dyDescent="0.25">
      <c r="A15" s="18" t="s">
        <v>1</v>
      </c>
      <c r="B15" s="88" t="s">
        <v>2</v>
      </c>
      <c r="U15" s="3" t="s">
        <v>95</v>
      </c>
    </row>
    <row r="16" spans="1:21" ht="28.5" customHeight="1" x14ac:dyDescent="0.25">
      <c r="A16" s="20" t="s">
        <v>14</v>
      </c>
      <c r="B16" s="87" t="s">
        <v>15</v>
      </c>
      <c r="U16" s="3" t="s">
        <v>95</v>
      </c>
    </row>
    <row r="17" spans="1:21" ht="51" x14ac:dyDescent="0.25">
      <c r="A17" s="20" t="s">
        <v>16</v>
      </c>
      <c r="B17" s="87" t="s">
        <v>17</v>
      </c>
      <c r="U17" s="3" t="s">
        <v>95</v>
      </c>
    </row>
    <row r="18" spans="1:21" ht="42" customHeight="1" x14ac:dyDescent="0.25">
      <c r="A18" s="20" t="s">
        <v>18</v>
      </c>
      <c r="B18" s="87" t="s">
        <v>58</v>
      </c>
      <c r="U18" s="3" t="s">
        <v>95</v>
      </c>
    </row>
    <row r="19" spans="1:21" ht="38.25" x14ac:dyDescent="0.25">
      <c r="A19" s="20" t="s">
        <v>19</v>
      </c>
      <c r="B19" s="87" t="s">
        <v>20</v>
      </c>
      <c r="U19" s="3" t="s">
        <v>95</v>
      </c>
    </row>
    <row r="20" spans="1:21" ht="40.5" customHeight="1" x14ac:dyDescent="0.25">
      <c r="A20" s="20" t="s">
        <v>21</v>
      </c>
      <c r="B20" s="87" t="s">
        <v>59</v>
      </c>
      <c r="U20" s="3" t="s">
        <v>95</v>
      </c>
    </row>
    <row r="21" spans="1:21" ht="25.5" x14ac:dyDescent="0.25">
      <c r="A21" s="22" t="s">
        <v>22</v>
      </c>
      <c r="B21" s="93" t="s">
        <v>23</v>
      </c>
      <c r="U21" s="3" t="s">
        <v>95</v>
      </c>
    </row>
    <row r="22" spans="1:21" s="70" customFormat="1" ht="15.75" x14ac:dyDescent="0.25">
      <c r="A22" s="83" t="s">
        <v>24</v>
      </c>
      <c r="O22" s="71"/>
      <c r="P22" s="71"/>
      <c r="Q22" s="71"/>
      <c r="R22" s="73"/>
      <c r="S22" s="71"/>
      <c r="T22" s="107"/>
      <c r="U22" s="108" t="s">
        <v>95</v>
      </c>
    </row>
    <row r="23" spans="1:21" s="79" customFormat="1" ht="15.75" hidden="1" x14ac:dyDescent="0.25">
      <c r="A23" s="74"/>
      <c r="B23" s="75"/>
      <c r="C23" s="76"/>
      <c r="D23" s="76"/>
      <c r="E23" s="76"/>
      <c r="F23" s="76"/>
      <c r="G23" s="76"/>
      <c r="H23" s="76"/>
      <c r="I23" s="76"/>
      <c r="J23" s="77"/>
      <c r="K23" s="77"/>
      <c r="L23" s="77"/>
      <c r="M23" s="77"/>
      <c r="N23" s="77"/>
      <c r="O23" s="131"/>
      <c r="P23" s="131"/>
      <c r="Q23" s="112" t="str">
        <f>CONCATENATE("2016"," ", $A$1)</f>
        <v>2016 Björnkärrsskolan, åk 2-3</v>
      </c>
      <c r="R23" s="112" t="str">
        <f>CONCATENATE("2015"," ", $A$1)</f>
        <v>2015 Björnkärrsskolan, åk 2-3</v>
      </c>
      <c r="S23" s="112" t="str">
        <f>CONCATENATE("2014"," ", $A$1)</f>
        <v>2014 Björnkärrsskolan, åk 2-3</v>
      </c>
      <c r="T23" s="109"/>
      <c r="U23" s="108" t="s">
        <v>95</v>
      </c>
    </row>
    <row r="24" spans="1:21" s="79" customFormat="1" ht="3" customHeight="1" x14ac:dyDescent="0.25">
      <c r="A24" s="111" t="s">
        <v>25</v>
      </c>
      <c r="B24" s="75"/>
      <c r="C24" s="76"/>
      <c r="D24" s="76"/>
      <c r="E24" s="76"/>
      <c r="F24" s="76"/>
      <c r="G24" s="76"/>
      <c r="H24" s="76"/>
      <c r="I24" s="76"/>
      <c r="J24" s="77"/>
      <c r="K24" s="77"/>
      <c r="L24" s="77"/>
      <c r="M24" s="77"/>
      <c r="N24" s="77"/>
      <c r="O24" s="68"/>
      <c r="P24" s="131"/>
      <c r="Q24" s="115">
        <f>Alla!Q24</f>
        <v>3.7083333333333335</v>
      </c>
      <c r="R24" s="78">
        <f>INDEX('[1]Värden ALLA 2015-2012'!$A$1:$OB$115,MATCH("b1",'[1]Värden ALLA 2015-2012'!$A$1:$A$115,0),MATCH(CONCATENATE(Alla!$C$2,"_0"),'[1]Värden ALLA 2015-2012'!$A$1:$OB$1,0))</f>
        <v>3.6557377049180326</v>
      </c>
      <c r="S24" s="78">
        <f>INDEX('[1]Värden ALLA 2015-2012'!$A$1:$OB$115,MATCH("b1",'[1]Värden ALLA 2015-2012'!$A$1:$A$115,0),MATCH(CONCATENATE(Alla!$C$2,"_1"),'[1]Värden ALLA 2015-2012'!$A$1:$OB$1,0))</f>
        <v>3.4339622641509435</v>
      </c>
      <c r="T24" s="109"/>
      <c r="U24" s="110">
        <v>3.5652173913043477</v>
      </c>
    </row>
    <row r="25" spans="1:21" s="79" customFormat="1" ht="0.75" hidden="1" customHeight="1" x14ac:dyDescent="0.25">
      <c r="A25" s="111" t="s">
        <v>27</v>
      </c>
      <c r="B25" s="75"/>
      <c r="C25" s="76"/>
      <c r="D25" s="76"/>
      <c r="E25" s="76"/>
      <c r="F25" s="76"/>
      <c r="G25" s="76"/>
      <c r="H25" s="76"/>
      <c r="I25" s="76"/>
      <c r="J25" s="77"/>
      <c r="K25" s="77"/>
      <c r="L25" s="77"/>
      <c r="M25" s="77"/>
      <c r="N25" s="77"/>
      <c r="O25" s="68"/>
      <c r="P25" s="131"/>
      <c r="Q25" s="115">
        <f>Alla!Q25</f>
        <v>3.9565217391304346</v>
      </c>
      <c r="R25" s="78">
        <f>INDEX('[1]Värden ALLA 2015-2012'!$A$1:$OB$115,MATCH("b2",'[1]Värden ALLA 2015-2012'!$A$1:$A$115,0),MATCH(CONCATENATE(Alla!$C$2,"_0"),'[1]Värden ALLA 2015-2012'!$A$1:$OB$1,0))</f>
        <v>3.8490566037735849</v>
      </c>
      <c r="S25" s="78">
        <f>INDEX('[1]Värden ALLA 2015-2012'!$A$1:$OB$115,MATCH("b2",'[1]Värden ALLA 2015-2012'!$A$1:$A$115,0),MATCH(CONCATENATE(Alla!$C$2,"_1"),'[1]Värden ALLA 2015-2012'!$A$1:$OB$1,0))</f>
        <v>3.661290322580645</v>
      </c>
      <c r="T25" s="109"/>
      <c r="U25" s="110">
        <v>3.8</v>
      </c>
    </row>
    <row r="26" spans="1:21" s="79" customFormat="1" ht="15.75" hidden="1" x14ac:dyDescent="0.25">
      <c r="A26" s="111" t="s">
        <v>29</v>
      </c>
      <c r="B26" s="75"/>
      <c r="C26" s="76"/>
      <c r="D26" s="76"/>
      <c r="E26" s="76"/>
      <c r="F26" s="76"/>
      <c r="G26" s="76"/>
      <c r="H26" s="76"/>
      <c r="I26" s="76"/>
      <c r="J26" s="77"/>
      <c r="K26" s="77"/>
      <c r="L26" s="77"/>
      <c r="M26" s="77"/>
      <c r="N26" s="77"/>
      <c r="O26" s="68"/>
      <c r="P26" s="131"/>
      <c r="Q26" s="115">
        <f>Alla!Q26</f>
        <v>3.6666666666666665</v>
      </c>
      <c r="R26" s="78">
        <f>INDEX('[1]Värden ALLA 2015-2012'!$A$1:$OB$115,MATCH("b3",'[1]Värden ALLA 2015-2012'!$A$1:$A$115,0),MATCH(CONCATENATE(Alla!$C$2,"_0"),'[1]Värden ALLA 2015-2012'!$A$1:$OB$1,0))</f>
        <v>3.5423728813559321</v>
      </c>
      <c r="S26" s="78">
        <f>INDEX('[1]Värden ALLA 2015-2012'!$A$1:$OB$115,MATCH("b3",'[1]Värden ALLA 2015-2012'!$A$1:$A$115,0),MATCH(CONCATENATE(Alla!$C$2,"_1"),'[1]Värden ALLA 2015-2012'!$A$1:$OB$1,0))</f>
        <v>3.5652173913043477</v>
      </c>
      <c r="T26" s="109"/>
      <c r="U26" s="110">
        <v>3.4307692307692306</v>
      </c>
    </row>
    <row r="27" spans="1:21" s="79" customFormat="1" ht="15.75" hidden="1" x14ac:dyDescent="0.25">
      <c r="A27" s="111" t="s">
        <v>32</v>
      </c>
      <c r="B27" s="75"/>
      <c r="C27" s="76"/>
      <c r="D27" s="76"/>
      <c r="E27" s="76"/>
      <c r="F27" s="76"/>
      <c r="G27" s="76"/>
      <c r="H27" s="76"/>
      <c r="I27" s="76"/>
      <c r="J27" s="77"/>
      <c r="K27" s="77"/>
      <c r="L27" s="77"/>
      <c r="M27" s="77"/>
      <c r="N27" s="77"/>
      <c r="O27" s="68"/>
      <c r="P27" s="131"/>
      <c r="Q27" s="115">
        <f>Alla!Q27</f>
        <v>3.5833333333333335</v>
      </c>
      <c r="R27" s="78">
        <f>INDEX('[1]Värden ALLA 2015-2012'!$A$1:$OB$115,MATCH("b5",'[1]Värden ALLA 2015-2012'!$A$1:$A$115,0),MATCH(CONCATENATE(Alla!$C$2,"_0"),'[1]Värden ALLA 2015-2012'!$A$1:$OB$1,0))</f>
        <v>3.4210526315789473</v>
      </c>
      <c r="S27" s="78">
        <f>INDEX('[1]Värden ALLA 2015-2012'!$A$1:$OB$115,MATCH("b5",'[1]Värden ALLA 2015-2012'!$A$1:$A$115,0),MATCH(CONCATENATE(Alla!$C$2,"_1"),'[1]Värden ALLA 2015-2012'!$A$1:$OB$1,0))</f>
        <v>3.2916666666666665</v>
      </c>
      <c r="T27" s="109"/>
      <c r="U27" s="110">
        <v>3.4666666666666668</v>
      </c>
    </row>
    <row r="28" spans="1:21" s="79" customFormat="1" ht="3.75" customHeight="1" x14ac:dyDescent="0.25">
      <c r="A28" s="111" t="s">
        <v>33</v>
      </c>
      <c r="B28" s="75"/>
      <c r="C28" s="76"/>
      <c r="D28" s="76"/>
      <c r="E28" s="76"/>
      <c r="F28" s="76"/>
      <c r="G28" s="76"/>
      <c r="H28" s="76"/>
      <c r="I28" s="76"/>
      <c r="J28" s="77"/>
      <c r="K28" s="77"/>
      <c r="L28" s="77"/>
      <c r="M28" s="77"/>
      <c r="N28" s="77"/>
      <c r="O28" s="68"/>
      <c r="P28" s="131"/>
      <c r="Q28" s="115">
        <f>Alla!Q28</f>
        <v>3.625</v>
      </c>
      <c r="R28" s="78">
        <f>INDEX('[1]Värden ALLA 2015-2012'!$A$1:$OB$115,MATCH("b4",'[1]Värden ALLA 2015-2012'!$A$1:$A$115,0),MATCH(CONCATENATE(Alla!$C$2,"_0"),'[1]Värden ALLA 2015-2012'!$A$1:$OB$1,0))</f>
        <v>3.6875</v>
      </c>
      <c r="S28" s="78">
        <f>INDEX('[1]Värden ALLA 2015-2012'!$A$1:$OB$115,MATCH("b4",'[1]Värden ALLA 2015-2012'!$A$1:$A$115,0),MATCH(CONCATENATE(Alla!$C$2,"_1"),'[1]Värden ALLA 2015-2012'!$A$1:$OB$1,0))</f>
        <v>3.7534246575342465</v>
      </c>
      <c r="T28" s="109"/>
      <c r="U28" s="110">
        <v>3.7260273972602738</v>
      </c>
    </row>
    <row r="29" spans="1:21" s="79" customFormat="1" ht="1.5" customHeight="1" x14ac:dyDescent="0.25">
      <c r="A29" s="111" t="s">
        <v>34</v>
      </c>
      <c r="B29" s="75"/>
      <c r="C29" s="76"/>
      <c r="D29" s="76"/>
      <c r="E29" s="76"/>
      <c r="F29" s="76"/>
      <c r="G29" s="76"/>
      <c r="H29" s="76"/>
      <c r="I29" s="76"/>
      <c r="J29" s="77"/>
      <c r="K29" s="77"/>
      <c r="L29" s="77"/>
      <c r="M29" s="77"/>
      <c r="N29" s="77"/>
      <c r="O29" s="68"/>
      <c r="P29" s="131"/>
      <c r="Q29" s="115">
        <f>Alla!Q29</f>
        <v>3.4782608695652173</v>
      </c>
      <c r="R29" s="78">
        <f>INDEX('[1]Värden ALLA 2015-2012'!$A$1:$OB$115,MATCH("b7",'[1]Värden ALLA 2015-2012'!$A$1:$A$115,0),MATCH(CONCATENATE(Alla!$C$2,"_0"),'[1]Värden ALLA 2015-2012'!$A$1:$OB$1,0))</f>
        <v>3.6271186440677967</v>
      </c>
      <c r="S29" s="78">
        <f>INDEX('[1]Värden ALLA 2015-2012'!$A$1:$OB$115,MATCH("b7",'[1]Värden ALLA 2015-2012'!$A$1:$A$115,0),MATCH(CONCATENATE(Alla!$C$2,"_1"),'[1]Värden ALLA 2015-2012'!$A$1:$OB$1,0))</f>
        <v>3.4761904761904763</v>
      </c>
      <c r="T29" s="109"/>
      <c r="U29" s="110">
        <v>3.4347826086956523</v>
      </c>
    </row>
    <row r="30" spans="1:21" s="79" customFormat="1" ht="1.5" customHeight="1" x14ac:dyDescent="0.25">
      <c r="A30" s="111" t="s">
        <v>35</v>
      </c>
      <c r="B30" s="75"/>
      <c r="C30" s="76"/>
      <c r="D30" s="76"/>
      <c r="E30" s="76"/>
      <c r="F30" s="76"/>
      <c r="G30" s="76"/>
      <c r="H30" s="76"/>
      <c r="I30" s="76"/>
      <c r="J30" s="77"/>
      <c r="K30" s="77"/>
      <c r="L30" s="77"/>
      <c r="M30" s="77"/>
      <c r="N30" s="77"/>
      <c r="O30" s="68"/>
      <c r="P30" s="131"/>
      <c r="Q30" s="115">
        <f>Alla!Q30</f>
        <v>3.625</v>
      </c>
      <c r="R30" s="78">
        <f>INDEX('[1]Värden ALLA 2015-2012'!$A$1:$OB$115,MATCH("b8",'[1]Värden ALLA 2015-2012'!$A$1:$A$115,0),MATCH(CONCATENATE(Alla!$C$2,"_0"),'[1]Värden ALLA 2015-2012'!$A$1:$OB$1,0))</f>
        <v>3.7936507936507935</v>
      </c>
      <c r="S30" s="78">
        <f>INDEX('[1]Värden ALLA 2015-2012'!$A$1:$OB$115,MATCH("b8",'[1]Värden ALLA 2015-2012'!$A$1:$A$115,0),MATCH(CONCATENATE(Alla!$C$2,"_1"),'[1]Värden ALLA 2015-2012'!$A$1:$OB$1,0))</f>
        <v>3.6825396825396823</v>
      </c>
      <c r="T30" s="109"/>
      <c r="U30" s="110">
        <v>3.5538461538461537</v>
      </c>
    </row>
    <row r="31" spans="1:21" s="79" customFormat="1" ht="0.75" customHeight="1" x14ac:dyDescent="0.25">
      <c r="A31" s="111" t="s">
        <v>36</v>
      </c>
      <c r="B31" s="75"/>
      <c r="C31" s="76"/>
      <c r="D31" s="76"/>
      <c r="E31" s="76"/>
      <c r="F31" s="76"/>
      <c r="G31" s="76"/>
      <c r="H31" s="76"/>
      <c r="I31" s="76"/>
      <c r="J31" s="77"/>
      <c r="K31" s="77"/>
      <c r="L31" s="77"/>
      <c r="M31" s="77"/>
      <c r="N31" s="77"/>
      <c r="O31" s="68"/>
      <c r="P31" s="131"/>
      <c r="Q31" s="115">
        <f>Alla!Q31</f>
        <v>3.6136363636363638</v>
      </c>
      <c r="R31" s="78">
        <f>INDEX('[1]Värden ALLA 2015-2012'!$A$1:$OB$115,MATCH("NY",'[1]Värden ALLA 2015-2012'!$A$1:$A$115,0),MATCH(CONCATENATE(Alla!$C$2,"_0"),'[1]Värden ALLA 2015-2012'!$A$1:$OB$1,0))</f>
        <v>3.7419354838709675</v>
      </c>
      <c r="S31" s="78"/>
      <c r="T31" s="109"/>
      <c r="U31" s="110">
        <v>0</v>
      </c>
    </row>
    <row r="32" spans="1:21" s="79" customFormat="1" ht="15.75" x14ac:dyDescent="0.25">
      <c r="A32" s="111" t="s">
        <v>37</v>
      </c>
      <c r="B32" s="75"/>
      <c r="C32" s="76"/>
      <c r="D32" s="76"/>
      <c r="E32" s="76"/>
      <c r="F32" s="76"/>
      <c r="G32" s="76"/>
      <c r="H32" s="76"/>
      <c r="I32" s="76"/>
      <c r="J32" s="77"/>
      <c r="K32" s="77"/>
      <c r="L32" s="77"/>
      <c r="M32" s="77"/>
      <c r="N32" s="77"/>
      <c r="O32" s="68"/>
      <c r="P32" s="131"/>
      <c r="Q32" s="115">
        <f>Alla!Q32</f>
        <v>3.4468085106382977</v>
      </c>
      <c r="R32" s="78">
        <f>INDEX('[1]Värden ALLA 2015-2012'!$A$1:$OB$115,MATCH("b9",'[1]Värden ALLA 2015-2012'!$A$1:$A$115,0),MATCH(CONCATENATE(Alla!$C$2,"_0"),'[1]Värden ALLA 2015-2012'!$A$1:$OB$1,0))</f>
        <v>3.3114754098360657</v>
      </c>
      <c r="S32" s="78">
        <f>INDEX('[1]Värden ALLA 2015-2012'!$A$1:$OB$115,MATCH("b9",'[1]Värden ALLA 2015-2012'!$A$1:$A$115,0),MATCH(CONCATENATE(Alla!$C$2,"_1"),'[1]Värden ALLA 2015-2012'!$A$1:$OB$1,0))</f>
        <v>3.2794117647058822</v>
      </c>
      <c r="T32" s="109"/>
      <c r="U32" s="110">
        <v>3.3768115942028984</v>
      </c>
    </row>
    <row r="33" spans="1:21" s="79" customFormat="1" ht="15.75" x14ac:dyDescent="0.25">
      <c r="A33" s="111" t="s">
        <v>38</v>
      </c>
      <c r="B33" s="75"/>
      <c r="C33" s="76"/>
      <c r="D33" s="76"/>
      <c r="E33" s="76"/>
      <c r="F33" s="76"/>
      <c r="G33" s="76"/>
      <c r="H33" s="76"/>
      <c r="I33" s="76"/>
      <c r="J33" s="77"/>
      <c r="K33" s="77"/>
      <c r="L33" s="77"/>
      <c r="M33" s="77"/>
      <c r="N33" s="77"/>
      <c r="O33" s="68"/>
      <c r="P33" s="131"/>
      <c r="Q33" s="115">
        <f>Alla!Q33</f>
        <v>3.4347826086956523</v>
      </c>
      <c r="R33" s="78">
        <f>INDEX('[1]Värden ALLA 2015-2012'!$A$1:$OB$115,MATCH("b10",'[1]Värden ALLA 2015-2012'!$A$1:$A$115,0),MATCH(CONCATENATE(Alla!$C$2,"_0"),'[1]Värden ALLA 2015-2012'!$A$1:$OB$1,0))</f>
        <v>3.3207547169811322</v>
      </c>
      <c r="S33" s="78">
        <f>INDEX('[1]Värden ALLA 2015-2012'!$A$1:$OB$115,MATCH("b10",'[1]Värden ALLA 2015-2012'!$A$1:$A$115,0),MATCH(CONCATENATE(Alla!$C$2,"_1"),'[1]Värden ALLA 2015-2012'!$A$1:$OB$1,0))</f>
        <v>3.393939393939394</v>
      </c>
      <c r="T33" s="109"/>
      <c r="U33" s="110">
        <v>2.9295774647887325</v>
      </c>
    </row>
    <row r="34" spans="1:21" ht="6.75" customHeight="1" x14ac:dyDescent="0.25">
      <c r="U34" s="3" t="s">
        <v>95</v>
      </c>
    </row>
    <row r="35" spans="1:21" ht="12.75" customHeight="1" x14ac:dyDescent="0.25">
      <c r="A35" s="54" t="s">
        <v>66</v>
      </c>
      <c r="B35" s="55"/>
      <c r="U35" s="3" t="s">
        <v>95</v>
      </c>
    </row>
    <row r="36" spans="1:21" ht="36" customHeight="1" x14ac:dyDescent="0.25">
      <c r="A36" s="18" t="s">
        <v>25</v>
      </c>
      <c r="B36" s="87" t="s">
        <v>26</v>
      </c>
      <c r="U36" s="3" t="s">
        <v>95</v>
      </c>
    </row>
    <row r="37" spans="1:21" ht="30.75" customHeight="1" x14ac:dyDescent="0.25">
      <c r="A37" s="20" t="s">
        <v>27</v>
      </c>
      <c r="B37" s="87" t="s">
        <v>28</v>
      </c>
      <c r="U37" s="3" t="s">
        <v>95</v>
      </c>
    </row>
    <row r="38" spans="1:21" ht="29.25" customHeight="1" x14ac:dyDescent="0.25">
      <c r="A38" s="20" t="s">
        <v>29</v>
      </c>
      <c r="B38" s="87" t="s">
        <v>60</v>
      </c>
      <c r="U38" s="3" t="s">
        <v>95</v>
      </c>
    </row>
    <row r="39" spans="1:21" ht="39.75" customHeight="1" x14ac:dyDescent="0.25">
      <c r="A39" s="106" t="s">
        <v>32</v>
      </c>
      <c r="B39" s="87" t="s">
        <v>61</v>
      </c>
      <c r="U39" s="3" t="s">
        <v>95</v>
      </c>
    </row>
    <row r="40" spans="1:21" ht="38.25" x14ac:dyDescent="0.25">
      <c r="A40" s="106" t="s">
        <v>33</v>
      </c>
      <c r="B40" s="87" t="s">
        <v>30</v>
      </c>
      <c r="U40" s="3" t="s">
        <v>95</v>
      </c>
    </row>
    <row r="41" spans="1:21" ht="30" customHeight="1" x14ac:dyDescent="0.25">
      <c r="A41" s="106" t="s">
        <v>34</v>
      </c>
      <c r="B41" s="87" t="s">
        <v>122</v>
      </c>
      <c r="U41" s="3" t="s">
        <v>95</v>
      </c>
    </row>
    <row r="42" spans="1:21" ht="40.5" customHeight="1" x14ac:dyDescent="0.25">
      <c r="A42" s="106" t="s">
        <v>35</v>
      </c>
      <c r="B42" s="87" t="s">
        <v>123</v>
      </c>
      <c r="U42" s="3" t="s">
        <v>95</v>
      </c>
    </row>
    <row r="43" spans="1:21" ht="27.75" customHeight="1" x14ac:dyDescent="0.25">
      <c r="A43" s="106" t="s">
        <v>36</v>
      </c>
      <c r="B43" s="87" t="s">
        <v>97</v>
      </c>
      <c r="U43" s="3" t="s">
        <v>95</v>
      </c>
    </row>
    <row r="44" spans="1:21" ht="38.25" customHeight="1" x14ac:dyDescent="0.25">
      <c r="A44" s="20" t="s">
        <v>37</v>
      </c>
      <c r="B44" s="87" t="s">
        <v>62</v>
      </c>
      <c r="U44" s="3" t="s">
        <v>95</v>
      </c>
    </row>
    <row r="45" spans="1:21" ht="25.5" x14ac:dyDescent="0.25">
      <c r="A45" s="22" t="s">
        <v>38</v>
      </c>
      <c r="B45" s="93" t="s">
        <v>31</v>
      </c>
      <c r="U45" s="3" t="s">
        <v>95</v>
      </c>
    </row>
    <row r="46" spans="1:21" s="70" customFormat="1" ht="17.25" customHeight="1" x14ac:dyDescent="0.25">
      <c r="A46" s="83" t="s">
        <v>48</v>
      </c>
      <c r="O46" s="71"/>
      <c r="P46" s="71"/>
      <c r="Q46" s="71"/>
      <c r="R46" s="73" t="s">
        <v>67</v>
      </c>
      <c r="S46" s="71"/>
      <c r="T46" s="71"/>
      <c r="U46" s="3" t="s">
        <v>95</v>
      </c>
    </row>
    <row r="47" spans="1:21" s="79" customFormat="1" ht="7.5" customHeight="1" x14ac:dyDescent="0.25">
      <c r="A47" s="74"/>
      <c r="B47" s="75"/>
      <c r="C47" s="76"/>
      <c r="D47" s="76"/>
      <c r="E47" s="76"/>
      <c r="F47" s="76"/>
      <c r="G47" s="76"/>
      <c r="H47" s="76"/>
      <c r="I47" s="76"/>
      <c r="J47" s="77"/>
      <c r="K47" s="77"/>
      <c r="L47" s="77"/>
      <c r="M47" s="77"/>
      <c r="N47" s="77"/>
      <c r="O47" s="131"/>
      <c r="P47" s="131"/>
      <c r="Q47" s="115" t="str">
        <f>CONCATENATE("2016"," ", $A$1)</f>
        <v>2016 Björnkärrsskolan, åk 2-3</v>
      </c>
      <c r="R47" s="112" t="str">
        <f>CONCATENATE("2015"," ", $A$1)</f>
        <v>2015 Björnkärrsskolan, åk 2-3</v>
      </c>
      <c r="S47" s="78" t="str">
        <f>CONCATENATE("2014"," ", $A$1)</f>
        <v>2014 Björnkärrsskolan, åk 2-3</v>
      </c>
      <c r="T47" s="78"/>
      <c r="U47" s="3" t="s">
        <v>95</v>
      </c>
    </row>
    <row r="48" spans="1:21" s="79" customFormat="1" ht="0.75" customHeight="1" x14ac:dyDescent="0.2">
      <c r="A48" s="111" t="s">
        <v>39</v>
      </c>
      <c r="B48" s="75"/>
      <c r="C48" s="76"/>
      <c r="D48" s="76"/>
      <c r="E48" s="76"/>
      <c r="F48" s="76"/>
      <c r="G48" s="76"/>
      <c r="H48" s="76"/>
      <c r="I48" s="76"/>
      <c r="J48" s="77"/>
      <c r="K48" s="77"/>
      <c r="L48" s="77"/>
      <c r="M48" s="77"/>
      <c r="N48" s="77"/>
      <c r="O48" s="131"/>
      <c r="P48" s="131"/>
      <c r="Q48" s="115">
        <f>Alla!Q48</f>
        <v>3.7291666666666665</v>
      </c>
      <c r="R48" s="78">
        <f>INDEX('[1]Värden ALLA 2015-2012'!$A$1:$OB$115,MATCH(A48,'[1]Värden ALLA 2015-2012'!$A$1:$A$115,0),MATCH(CONCATENATE(Alla!$C$2,"_0"),'[1]Värden ALLA 2015-2012'!$A$1:$OB$1,0))</f>
        <v>3.5087719298245612</v>
      </c>
      <c r="S48" s="78">
        <f>INDEX('[1]Värden ALLA 2015-2012'!$A$1:$OB$115,MATCH(A48,'[1]Värden ALLA 2015-2012'!$A$1:$A$115,0),MATCH(CONCATENATE(Alla!$C$2,"_1"),'[1]Värden ALLA 2015-2012'!$A$1:$OB$1,0))</f>
        <v>3.5606060606060606</v>
      </c>
      <c r="T48" s="78"/>
      <c r="U48" s="99">
        <v>3.6461538461538461</v>
      </c>
    </row>
    <row r="49" spans="1:21" s="79" customFormat="1" ht="3" customHeight="1" x14ac:dyDescent="0.2">
      <c r="A49" s="111" t="s">
        <v>41</v>
      </c>
      <c r="B49" s="75"/>
      <c r="C49" s="76"/>
      <c r="D49" s="76"/>
      <c r="E49" s="76"/>
      <c r="F49" s="76"/>
      <c r="G49" s="76"/>
      <c r="H49" s="76"/>
      <c r="I49" s="76"/>
      <c r="J49" s="77"/>
      <c r="K49" s="77"/>
      <c r="L49" s="77"/>
      <c r="M49" s="77"/>
      <c r="N49" s="77"/>
      <c r="O49" s="131"/>
      <c r="P49" s="131"/>
      <c r="Q49" s="115">
        <f>Alla!Q49</f>
        <v>3.2708333333333335</v>
      </c>
      <c r="R49" s="78">
        <f>INDEX('[1]Värden ALLA 2015-2012'!$A$1:$OB$115,MATCH(A49,'[1]Värden ALLA 2015-2012'!$A$1:$A$115,0),MATCH(CONCATENATE(Alla!$C$2,"_0"),'[1]Värden ALLA 2015-2012'!$A$1:$OB$1,0))</f>
        <v>2.9607843137254903</v>
      </c>
      <c r="S49" s="78">
        <f>INDEX('[1]Värden ALLA 2015-2012'!$A$1:$OB$115,MATCH(A49,'[1]Värden ALLA 2015-2012'!$A$1:$A$115,0),MATCH(CONCATENATE(Alla!$C$2,"_1"),'[1]Värden ALLA 2015-2012'!$A$1:$OB$1,0))</f>
        <v>2.5084745762711864</v>
      </c>
      <c r="T49" s="78"/>
      <c r="U49" s="99">
        <v>2.92</v>
      </c>
    </row>
    <row r="50" spans="1:21" s="79" customFormat="1" ht="3" customHeight="1" x14ac:dyDescent="0.2">
      <c r="A50" s="111" t="s">
        <v>43</v>
      </c>
      <c r="B50" s="75"/>
      <c r="C50" s="76"/>
      <c r="D50" s="76"/>
      <c r="E50" s="76"/>
      <c r="F50" s="76"/>
      <c r="G50" s="76"/>
      <c r="H50" s="76"/>
      <c r="I50" s="76"/>
      <c r="J50" s="77"/>
      <c r="K50" s="77"/>
      <c r="L50" s="77"/>
      <c r="M50" s="77"/>
      <c r="N50" s="77"/>
      <c r="O50" s="131"/>
      <c r="P50" s="131"/>
      <c r="Q50" s="115">
        <f>Alla!Q50</f>
        <v>3.3829787234042552</v>
      </c>
      <c r="R50" s="78">
        <f>INDEX('[1]Värden ALLA 2015-2012'!$A$1:$OB$115,MATCH(A50,'[1]Värden ALLA 2015-2012'!$A$1:$A$115,0),MATCH(CONCATENATE(Alla!$C$2,"_0"),'[1]Värden ALLA 2015-2012'!$A$1:$OB$1,0))</f>
        <v>3.3454545454545452</v>
      </c>
      <c r="S50" s="78">
        <f>INDEX('[1]Värden ALLA 2015-2012'!$A$1:$OB$115,MATCH(A50,'[1]Värden ALLA 2015-2012'!$A$1:$A$115,0),MATCH(CONCATENATE(Alla!$C$2,"_1"),'[1]Värden ALLA 2015-2012'!$A$1:$OB$1,0))</f>
        <v>2.9074074074074074</v>
      </c>
      <c r="T50" s="78">
        <v>2.82</v>
      </c>
      <c r="U50" s="99">
        <v>3</v>
      </c>
    </row>
    <row r="51" spans="1:21" s="79" customFormat="1" x14ac:dyDescent="0.2">
      <c r="A51" s="111" t="s">
        <v>45</v>
      </c>
      <c r="B51" s="75"/>
      <c r="C51" s="76"/>
      <c r="D51" s="76"/>
      <c r="E51" s="76"/>
      <c r="F51" s="76"/>
      <c r="G51" s="76"/>
      <c r="H51" s="76"/>
      <c r="I51" s="76"/>
      <c r="J51" s="77"/>
      <c r="K51" s="77"/>
      <c r="L51" s="77"/>
      <c r="M51" s="77"/>
      <c r="N51" s="77"/>
      <c r="O51" s="131"/>
      <c r="P51" s="131"/>
      <c r="Q51" s="115">
        <f>Alla!Q51</f>
        <v>3.4583333333333335</v>
      </c>
      <c r="R51" s="78">
        <f>INDEX('[1]Värden ALLA 2015-2012'!$A$1:$OB$115,MATCH(A51,'[1]Värden ALLA 2015-2012'!$A$1:$A$115,0),MATCH(CONCATENATE(Alla!$C$2,"_0"),'[1]Värden ALLA 2015-2012'!$A$1:$OB$1,0))</f>
        <v>3.25</v>
      </c>
      <c r="S51" s="78">
        <f>INDEX('[1]Värden ALLA 2015-2012'!$A$1:$OB$115,MATCH(A51,'[1]Värden ALLA 2015-2012'!$A$1:$A$115,0),MATCH(CONCATENATE(Alla!$C$2,"_1"),'[1]Värden ALLA 2015-2012'!$A$1:$OB$1,0))</f>
        <v>2.8181818181818183</v>
      </c>
      <c r="T51" s="78"/>
      <c r="U51" s="99">
        <v>3.2692307692307692</v>
      </c>
    </row>
    <row r="52" spans="1:21" s="79" customFormat="1" x14ac:dyDescent="0.2">
      <c r="A52" s="111" t="s">
        <v>46</v>
      </c>
      <c r="B52" s="75"/>
      <c r="C52" s="76"/>
      <c r="D52" s="76"/>
      <c r="E52" s="76"/>
      <c r="F52" s="76"/>
      <c r="G52" s="76"/>
      <c r="H52" s="76"/>
      <c r="I52" s="76"/>
      <c r="J52" s="77"/>
      <c r="K52" s="77"/>
      <c r="L52" s="77"/>
      <c r="M52" s="77"/>
      <c r="N52" s="77"/>
      <c r="O52" s="131"/>
      <c r="P52" s="131"/>
      <c r="Q52" s="115">
        <f>Alla!Q52</f>
        <v>3.4583333333333335</v>
      </c>
      <c r="R52" s="78">
        <f>INDEX('[1]Värden ALLA 2015-2012'!$A$1:$OB$115,MATCH(A52,'[1]Värden ALLA 2015-2012'!$A$1:$A$115,0),MATCH(CONCATENATE(Alla!$C$2,"_0"),'[1]Värden ALLA 2015-2012'!$A$1:$OB$1,0))</f>
        <v>3.2222222222222223</v>
      </c>
      <c r="S52" s="78">
        <f>INDEX('[1]Värden ALLA 2015-2012'!$A$1:$OB$115,MATCH(A52,'[1]Värden ALLA 2015-2012'!$A$1:$A$115,0),MATCH(CONCATENATE(Alla!$C$2,"_1"),'[1]Värden ALLA 2015-2012'!$A$1:$OB$1,0))</f>
        <v>2.9333333333333331</v>
      </c>
      <c r="T52" s="78"/>
      <c r="U52" s="99">
        <v>2.9268292682926829</v>
      </c>
    </row>
    <row r="53" spans="1:21" ht="6" customHeight="1" x14ac:dyDescent="0.25">
      <c r="U53" s="3" t="s">
        <v>95</v>
      </c>
    </row>
    <row r="54" spans="1:21" ht="15.75" x14ac:dyDescent="0.25">
      <c r="A54" s="54" t="s">
        <v>66</v>
      </c>
      <c r="B54" s="55"/>
      <c r="U54" s="3" t="s">
        <v>95</v>
      </c>
    </row>
    <row r="55" spans="1:21" ht="25.5" x14ac:dyDescent="0.25">
      <c r="A55" s="18" t="s">
        <v>39</v>
      </c>
      <c r="B55" s="88" t="s">
        <v>40</v>
      </c>
      <c r="U55" s="3" t="s">
        <v>95</v>
      </c>
    </row>
    <row r="56" spans="1:21" ht="25.5" x14ac:dyDescent="0.25">
      <c r="A56" s="20" t="s">
        <v>41</v>
      </c>
      <c r="B56" s="87" t="s">
        <v>42</v>
      </c>
      <c r="U56" s="3" t="s">
        <v>95</v>
      </c>
    </row>
    <row r="57" spans="1:21" ht="25.5" x14ac:dyDescent="0.25">
      <c r="A57" s="20" t="s">
        <v>43</v>
      </c>
      <c r="B57" s="87" t="s">
        <v>44</v>
      </c>
      <c r="U57" s="3" t="s">
        <v>95</v>
      </c>
    </row>
    <row r="58" spans="1:21" ht="46.5" customHeight="1" x14ac:dyDescent="0.25">
      <c r="A58" s="20" t="s">
        <v>45</v>
      </c>
      <c r="B58" s="87" t="s">
        <v>63</v>
      </c>
      <c r="U58" s="3" t="s">
        <v>95</v>
      </c>
    </row>
    <row r="59" spans="1:21" ht="39.75" customHeight="1" x14ac:dyDescent="0.25">
      <c r="A59" s="22" t="s">
        <v>46</v>
      </c>
      <c r="B59" s="93" t="s">
        <v>47</v>
      </c>
      <c r="U59" s="3" t="s">
        <v>95</v>
      </c>
    </row>
    <row r="60" spans="1:21" ht="15.75" x14ac:dyDescent="0.25">
      <c r="U60" s="3" t="s">
        <v>95</v>
      </c>
    </row>
    <row r="61" spans="1:21" ht="15.75" x14ac:dyDescent="0.25">
      <c r="U61" s="3" t="s">
        <v>95</v>
      </c>
    </row>
    <row r="62" spans="1:21" ht="15.75" x14ac:dyDescent="0.25">
      <c r="U62" s="3" t="s">
        <v>95</v>
      </c>
    </row>
    <row r="63" spans="1:21" ht="15.75" x14ac:dyDescent="0.25">
      <c r="U63" s="3" t="s">
        <v>95</v>
      </c>
    </row>
    <row r="64" spans="1:21" ht="15.75" x14ac:dyDescent="0.25">
      <c r="U64" s="3" t="s">
        <v>95</v>
      </c>
    </row>
    <row r="65" spans="1:21" ht="15.75" x14ac:dyDescent="0.25">
      <c r="U65" s="3" t="s">
        <v>95</v>
      </c>
    </row>
    <row r="66" spans="1:21" s="70" customFormat="1" ht="15.75" x14ac:dyDescent="0.25">
      <c r="A66" s="83" t="s">
        <v>49</v>
      </c>
      <c r="O66" s="71"/>
      <c r="P66" s="71"/>
      <c r="Q66" s="71"/>
      <c r="R66" s="73"/>
      <c r="S66" s="71"/>
      <c r="T66" s="107"/>
      <c r="U66" s="108" t="s">
        <v>95</v>
      </c>
    </row>
    <row r="67" spans="1:21" s="78" customFormat="1" ht="15.75" x14ac:dyDescent="0.25">
      <c r="A67" s="111"/>
      <c r="B67" s="129"/>
      <c r="C67" s="130"/>
      <c r="D67" s="130"/>
      <c r="E67" s="130"/>
      <c r="F67" s="130"/>
      <c r="G67" s="130"/>
      <c r="H67" s="130"/>
      <c r="I67" s="130"/>
      <c r="J67" s="131"/>
      <c r="K67" s="77"/>
      <c r="L67" s="77"/>
      <c r="M67" s="77"/>
      <c r="N67" s="77"/>
      <c r="O67" s="131"/>
      <c r="P67" s="131"/>
      <c r="Q67" s="115" t="str">
        <f>CONCATENATE("2016"," ", $A$1)</f>
        <v>2016 Björnkärrsskolan, åk 2-3</v>
      </c>
      <c r="R67" s="112" t="str">
        <f>CONCATENATE("2015"," ", $A$1)</f>
        <v>2015 Björnkärrsskolan, åk 2-3</v>
      </c>
      <c r="S67" s="78" t="str">
        <f>CONCATENATE("2014"," ", $A$1)</f>
        <v>2014 Björnkärrsskolan, åk 2-3</v>
      </c>
      <c r="U67" s="64"/>
    </row>
    <row r="68" spans="1:21" s="78" customFormat="1" ht="0.75" customHeight="1" x14ac:dyDescent="0.2">
      <c r="A68" s="111" t="s">
        <v>50</v>
      </c>
      <c r="B68" s="129"/>
      <c r="C68" s="130"/>
      <c r="D68" s="130"/>
      <c r="E68" s="130"/>
      <c r="F68" s="130"/>
      <c r="G68" s="130"/>
      <c r="H68" s="130"/>
      <c r="I68" s="130"/>
      <c r="J68" s="131"/>
      <c r="K68" s="77"/>
      <c r="L68" s="77"/>
      <c r="M68" s="77"/>
      <c r="N68" s="77"/>
      <c r="O68" s="131"/>
      <c r="P68" s="131"/>
      <c r="Q68" s="115">
        <f>Alla!Q68</f>
        <v>3.5416666666666665</v>
      </c>
      <c r="R68" s="112">
        <f>INDEX('[1]Värden ALLA 2015-2012'!$A$1:$OB$115,MATCH(A68,'[1]Värden ALLA 2015-2012'!$A$1:$A$115,0),MATCH(CONCATENATE(Alla!$C$2,"_0"),'[1]Värden ALLA 2015-2012'!$A$1:$OB$1,0))</f>
        <v>3.5833333333333335</v>
      </c>
      <c r="S68" s="78">
        <f>INDEX('[1]Värden ALLA 2015-2012'!$A$1:$OB$115,MATCH(A68,'[1]Värden ALLA 2015-2012'!$A$1:$A$115,0),MATCH(CONCATENATE(Alla!$C$2,"_1"),'[1]Värden ALLA 2015-2012'!$A$1:$OB$1,0))</f>
        <v>3.3970588235294117</v>
      </c>
      <c r="U68" s="99"/>
    </row>
    <row r="69" spans="1:21" s="78" customFormat="1" ht="1.5" customHeight="1" x14ac:dyDescent="0.2">
      <c r="A69" s="111" t="s">
        <v>52</v>
      </c>
      <c r="B69" s="129"/>
      <c r="C69" s="130"/>
      <c r="D69" s="130"/>
      <c r="E69" s="130"/>
      <c r="F69" s="130"/>
      <c r="G69" s="130"/>
      <c r="H69" s="130"/>
      <c r="I69" s="130"/>
      <c r="J69" s="131"/>
      <c r="K69" s="77"/>
      <c r="L69" s="77"/>
      <c r="M69" s="77"/>
      <c r="N69" s="77"/>
      <c r="O69" s="131"/>
      <c r="P69" s="131"/>
      <c r="Q69" s="115">
        <f>Alla!Q69</f>
        <v>3.375</v>
      </c>
      <c r="R69" s="112">
        <f>INDEX('[1]Värden ALLA 2015-2012'!$A$1:$OB$115,MATCH(A69,'[1]Värden ALLA 2015-2012'!$A$1:$A$115,0),MATCH(CONCATENATE(Alla!$C$2,"_0"),'[1]Värden ALLA 2015-2012'!$A$1:$OB$1,0))</f>
        <v>3.3870967741935485</v>
      </c>
      <c r="S69" s="78">
        <f>INDEX('[1]Värden ALLA 2015-2012'!$A$1:$OB$115,MATCH(A69,'[1]Värden ALLA 2015-2012'!$A$1:$A$115,0),MATCH(CONCATENATE(Alla!$C$2,"_1"),'[1]Värden ALLA 2015-2012'!$A$1:$OB$1,0))</f>
        <v>3.507042253521127</v>
      </c>
      <c r="U69" s="99"/>
    </row>
    <row r="70" spans="1:21" s="78" customFormat="1" ht="1.5" customHeight="1" x14ac:dyDescent="0.2">
      <c r="A70" s="111" t="s">
        <v>54</v>
      </c>
      <c r="B70" s="129"/>
      <c r="C70" s="130"/>
      <c r="D70" s="130"/>
      <c r="E70" s="130"/>
      <c r="F70" s="130"/>
      <c r="G70" s="130"/>
      <c r="H70" s="130"/>
      <c r="I70" s="130"/>
      <c r="J70" s="131"/>
      <c r="K70" s="77"/>
      <c r="L70" s="77"/>
      <c r="M70" s="77"/>
      <c r="N70" s="77"/>
      <c r="O70" s="131"/>
      <c r="P70" s="131"/>
      <c r="Q70" s="115">
        <f>Alla!Q70</f>
        <v>3.0208333333333335</v>
      </c>
      <c r="R70" s="112">
        <f>INDEX('[1]Värden ALLA 2015-2012'!$A$1:$OB$115,MATCH(A70,'[1]Värden ALLA 2015-2012'!$A$1:$A$115,0),MATCH(CONCATENATE(Alla!$C$2,"_0"),'[1]Värden ALLA 2015-2012'!$A$1:$OB$1,0))</f>
        <v>3.015625</v>
      </c>
      <c r="S70" s="78">
        <f>INDEX('[1]Värden ALLA 2015-2012'!$A$1:$OB$115,MATCH(A70,'[1]Värden ALLA 2015-2012'!$A$1:$A$115,0),MATCH(CONCATENATE(Alla!$C$2,"_1"),'[1]Värden ALLA 2015-2012'!$A$1:$OB$1,0))</f>
        <v>3.1388888888888888</v>
      </c>
      <c r="U70" s="99"/>
    </row>
    <row r="71" spans="1:21" s="78" customFormat="1" x14ac:dyDescent="0.2">
      <c r="A71" s="111" t="s">
        <v>56</v>
      </c>
      <c r="B71" s="129"/>
      <c r="C71" s="130"/>
      <c r="D71" s="130"/>
      <c r="E71" s="130"/>
      <c r="F71" s="130"/>
      <c r="G71" s="130"/>
      <c r="H71" s="130"/>
      <c r="I71" s="130"/>
      <c r="J71" s="131"/>
      <c r="K71" s="77"/>
      <c r="L71" s="77"/>
      <c r="M71" s="77"/>
      <c r="N71" s="77"/>
      <c r="O71" s="131"/>
      <c r="P71" s="131"/>
      <c r="Q71" s="115">
        <f>Alla!Q71</f>
        <v>3.4791666666666665</v>
      </c>
      <c r="R71" s="112">
        <f>INDEX('[1]Värden ALLA 2015-2012'!$A$1:$OB$115,MATCH(A71,'[1]Värden ALLA 2015-2012'!$A$1:$A$115,0),MATCH(CONCATENATE(Alla!$C$2,"_0"),'[1]Värden ALLA 2015-2012'!$A$1:$OB$1,0))</f>
        <v>3.1639344262295084</v>
      </c>
      <c r="S71" s="78">
        <f>INDEX('[1]Värden ALLA 2015-2012'!$A$1:$OB$115,MATCH(A71,'[1]Värden ALLA 2015-2012'!$A$1:$A$115,0),MATCH(CONCATENATE(Alla!$C$2,"_1"),'[1]Värden ALLA 2015-2012'!$A$1:$OB$1,0))</f>
        <v>3.4459459459459461</v>
      </c>
      <c r="U71" s="99"/>
    </row>
    <row r="72" spans="1:21" s="79" customFormat="1" x14ac:dyDescent="0.2">
      <c r="A72" s="74"/>
      <c r="O72" s="78"/>
      <c r="P72" s="78"/>
      <c r="Q72" s="78"/>
      <c r="R72" s="73"/>
      <c r="S72" s="78"/>
      <c r="T72" s="109"/>
      <c r="U72" s="109"/>
    </row>
    <row r="73" spans="1:21" ht="15.75" x14ac:dyDescent="0.25">
      <c r="A73" s="54" t="s">
        <v>66</v>
      </c>
      <c r="B73" s="55"/>
      <c r="U73" s="3" t="s">
        <v>95</v>
      </c>
    </row>
    <row r="74" spans="1:21" ht="21.75" customHeight="1" x14ac:dyDescent="0.25">
      <c r="A74" s="18" t="s">
        <v>50</v>
      </c>
      <c r="B74" s="88" t="s">
        <v>51</v>
      </c>
      <c r="U74" s="3" t="s">
        <v>95</v>
      </c>
    </row>
    <row r="75" spans="1:21" ht="15.75" x14ac:dyDescent="0.25">
      <c r="A75" s="20" t="s">
        <v>52</v>
      </c>
      <c r="B75" s="87" t="s">
        <v>53</v>
      </c>
      <c r="U75" s="3" t="s">
        <v>95</v>
      </c>
    </row>
    <row r="76" spans="1:21" ht="15.75" x14ac:dyDescent="0.25">
      <c r="A76" s="20" t="s">
        <v>54</v>
      </c>
      <c r="B76" s="87" t="s">
        <v>55</v>
      </c>
      <c r="U76" s="3" t="s">
        <v>95</v>
      </c>
    </row>
    <row r="77" spans="1:21" ht="25.5" x14ac:dyDescent="0.25">
      <c r="A77" s="22" t="s">
        <v>56</v>
      </c>
      <c r="B77" s="93" t="s">
        <v>57</v>
      </c>
      <c r="U77" s="3" t="s">
        <v>95</v>
      </c>
    </row>
    <row r="78" spans="1:21" ht="15.75" x14ac:dyDescent="0.25">
      <c r="U78" s="3" t="s">
        <v>95</v>
      </c>
    </row>
    <row r="79" spans="1:21" ht="15.75" x14ac:dyDescent="0.25">
      <c r="U79" s="3" t="s">
        <v>95</v>
      </c>
    </row>
    <row r="80" spans="1:21" ht="15.75" x14ac:dyDescent="0.25">
      <c r="U80" s="3" t="s">
        <v>95</v>
      </c>
    </row>
    <row r="81" spans="1:21" ht="15.75" x14ac:dyDescent="0.25">
      <c r="U81" s="3" t="s">
        <v>95</v>
      </c>
    </row>
    <row r="82" spans="1:21" ht="15.75" x14ac:dyDescent="0.25">
      <c r="U82" s="3" t="s">
        <v>95</v>
      </c>
    </row>
    <row r="83" spans="1:21" ht="15.75" x14ac:dyDescent="0.25">
      <c r="U83" s="3" t="s">
        <v>95</v>
      </c>
    </row>
    <row r="84" spans="1:21" ht="15.75" x14ac:dyDescent="0.25">
      <c r="U84" s="3" t="s">
        <v>95</v>
      </c>
    </row>
    <row r="85" spans="1:21" ht="15.75" x14ac:dyDescent="0.25">
      <c r="U85" s="3" t="s">
        <v>95</v>
      </c>
    </row>
    <row r="86" spans="1:21" ht="15.75" x14ac:dyDescent="0.25">
      <c r="U86" s="3" t="s">
        <v>95</v>
      </c>
    </row>
    <row r="87" spans="1:21" ht="15.75" x14ac:dyDescent="0.25">
      <c r="U87" s="3" t="s">
        <v>95</v>
      </c>
    </row>
    <row r="88" spans="1:21" ht="15.75" x14ac:dyDescent="0.25">
      <c r="U88" s="3" t="s">
        <v>95</v>
      </c>
    </row>
    <row r="89" spans="1:21" ht="15.75" x14ac:dyDescent="0.25">
      <c r="U89" s="3" t="s">
        <v>95</v>
      </c>
    </row>
    <row r="90" spans="1:21" customFormat="1" ht="3.75" customHeight="1" x14ac:dyDescent="0.25">
      <c r="K90" s="132"/>
      <c r="L90" s="132"/>
      <c r="M90" s="132"/>
      <c r="N90" s="132"/>
      <c r="O90" s="68"/>
      <c r="P90" s="68"/>
      <c r="Q90" s="68"/>
      <c r="R90" s="68"/>
      <c r="S90" s="68"/>
      <c r="T90" s="68"/>
      <c r="U90" s="3" t="s">
        <v>95</v>
      </c>
    </row>
    <row r="91" spans="1:21" customFormat="1" ht="3.75" customHeight="1" x14ac:dyDescent="0.25">
      <c r="K91" s="132"/>
      <c r="L91" s="132"/>
      <c r="M91" s="132"/>
      <c r="N91" s="132"/>
      <c r="O91" s="68"/>
      <c r="P91" s="68"/>
      <c r="Q91" s="68"/>
      <c r="R91" s="68"/>
      <c r="S91" s="68"/>
      <c r="T91" s="68"/>
      <c r="U91" s="3" t="s">
        <v>95</v>
      </c>
    </row>
    <row r="92" spans="1:21" customFormat="1" ht="3.75" customHeight="1" x14ac:dyDescent="0.25">
      <c r="K92" s="132"/>
      <c r="L92" s="132"/>
      <c r="M92" s="132"/>
      <c r="N92" s="132"/>
      <c r="O92" s="68"/>
      <c r="P92" s="68"/>
      <c r="Q92" s="68"/>
      <c r="R92" s="68"/>
      <c r="S92" s="68"/>
      <c r="T92" s="68"/>
      <c r="U92" s="3" t="s">
        <v>95</v>
      </c>
    </row>
    <row r="93" spans="1:21" customFormat="1" ht="3.75" customHeight="1" x14ac:dyDescent="0.25">
      <c r="K93" s="132"/>
      <c r="L93" s="132"/>
      <c r="M93" s="132"/>
      <c r="N93" s="132"/>
      <c r="O93" s="68"/>
      <c r="P93" s="68"/>
      <c r="Q93" s="68"/>
      <c r="R93" s="68"/>
      <c r="S93" s="68"/>
      <c r="T93" s="68"/>
      <c r="U93" s="3" t="s">
        <v>95</v>
      </c>
    </row>
    <row r="94" spans="1:21" customFormat="1" ht="3.75" customHeight="1" x14ac:dyDescent="0.25">
      <c r="K94" s="132"/>
      <c r="L94" s="132"/>
      <c r="M94" s="132"/>
      <c r="N94" s="132"/>
      <c r="O94" s="68"/>
      <c r="P94" s="68"/>
      <c r="Q94" s="68"/>
      <c r="R94" s="68"/>
      <c r="S94" s="68"/>
      <c r="T94" s="68"/>
      <c r="U94" s="3" t="s">
        <v>95</v>
      </c>
    </row>
    <row r="95" spans="1:21" customFormat="1" ht="3.75" customHeight="1" x14ac:dyDescent="0.25">
      <c r="K95" s="132"/>
      <c r="L95" s="132"/>
      <c r="M95" s="132"/>
      <c r="N95" s="132"/>
      <c r="O95" s="68"/>
      <c r="P95" s="68"/>
      <c r="Q95" s="68"/>
      <c r="R95" s="68"/>
      <c r="S95" s="68"/>
      <c r="T95" s="68"/>
      <c r="U95" s="3" t="s">
        <v>95</v>
      </c>
    </row>
    <row r="96" spans="1:21" s="83" customFormat="1" ht="18.75" customHeight="1" x14ac:dyDescent="0.25">
      <c r="A96" s="83" t="s">
        <v>69</v>
      </c>
      <c r="O96" s="84"/>
      <c r="P96" s="84"/>
      <c r="Q96" s="84"/>
      <c r="R96" s="85"/>
      <c r="S96" s="84"/>
      <c r="T96" s="84"/>
      <c r="U96" s="3" t="s">
        <v>95</v>
      </c>
    </row>
    <row r="97" spans="1:21" s="78" customFormat="1" ht="1.5" customHeight="1" x14ac:dyDescent="0.25">
      <c r="A97" s="111"/>
      <c r="B97" s="129"/>
      <c r="C97" s="130"/>
      <c r="D97" s="130"/>
      <c r="E97" s="130"/>
      <c r="F97" s="130"/>
      <c r="G97" s="130"/>
      <c r="H97" s="130"/>
      <c r="I97" s="130"/>
      <c r="J97" s="131"/>
      <c r="K97" s="77"/>
      <c r="L97" s="77"/>
      <c r="M97" s="77"/>
      <c r="N97" s="77"/>
      <c r="O97" s="131"/>
      <c r="P97" s="131"/>
      <c r="Q97" s="115" t="str">
        <f>CONCATENATE("2016"," ", $A$1)</f>
        <v>2016 Björnkärrsskolan, åk 2-3</v>
      </c>
      <c r="R97" s="112" t="str">
        <f>CONCATENATE("2015"," ", $A$1)</f>
        <v>2015 Björnkärrsskolan, åk 2-3</v>
      </c>
      <c r="S97" s="78" t="str">
        <f>CONCATENATE("2014"," ", $A$1)</f>
        <v>2014 Björnkärrsskolan, åk 2-3</v>
      </c>
      <c r="U97" s="64" t="s">
        <v>95</v>
      </c>
    </row>
    <row r="98" spans="1:21" s="78" customFormat="1" ht="1.5" customHeight="1" x14ac:dyDescent="0.25">
      <c r="A98" s="111" t="s">
        <v>82</v>
      </c>
      <c r="B98" s="129"/>
      <c r="C98" s="130"/>
      <c r="D98" s="130"/>
      <c r="E98" s="130"/>
      <c r="F98" s="130"/>
      <c r="G98" s="130"/>
      <c r="H98" s="130"/>
      <c r="I98" s="130"/>
      <c r="J98" s="131"/>
      <c r="K98" s="77"/>
      <c r="L98" s="77"/>
      <c r="M98" s="133"/>
      <c r="N98" s="132"/>
      <c r="O98" s="68"/>
      <c r="P98" s="131"/>
      <c r="Q98" s="115">
        <f>Alla!Q104</f>
        <v>3.6764705882352939</v>
      </c>
      <c r="R98" s="112">
        <f>INDEX('[1]Värden ALLA 2015-2012'!$A$1:$OB$115,MATCH(A98,'[1]Värden ALLA 2015-2012'!$A$1:$A$115,0),MATCH(CONCATENATE(Alla!$C$2,"_0"),'[1]Värden ALLA 2015-2012'!$A$1:$OB$1,0))</f>
        <v>3.2307692307692308</v>
      </c>
      <c r="S98" s="112">
        <f>INDEX('[1]Värden ALLA 2015-2012'!$A$1:$OB$115,MATCH(A98,'[1]Värden ALLA 2015-2012'!$A$1:$A$115,0),MATCH(CONCATENATE(Alla!$C$2,"_1"),'[1]Värden ALLA 2015-2012'!$A$1:$OB$1,0))</f>
        <v>3.5510204081632653</v>
      </c>
      <c r="U98" s="99">
        <v>3.6037735849056602</v>
      </c>
    </row>
    <row r="99" spans="1:21" s="78" customFormat="1" ht="1.5" customHeight="1" x14ac:dyDescent="0.25">
      <c r="A99" s="111" t="s">
        <v>83</v>
      </c>
      <c r="B99" s="129"/>
      <c r="C99" s="130"/>
      <c r="D99" s="130"/>
      <c r="E99" s="130"/>
      <c r="F99" s="130"/>
      <c r="G99" s="130"/>
      <c r="H99" s="130"/>
      <c r="I99" s="130"/>
      <c r="J99" s="131"/>
      <c r="K99" s="77"/>
      <c r="L99" s="77"/>
      <c r="M99" s="133"/>
      <c r="N99" s="132"/>
      <c r="O99" s="68"/>
      <c r="P99" s="131"/>
      <c r="Q99" s="115">
        <f>Alla!Q105</f>
        <v>3.7352941176470589</v>
      </c>
      <c r="R99" s="112">
        <f>INDEX('[1]Värden ALLA 2015-2012'!$A$1:$OB$115,MATCH(A99,'[1]Värden ALLA 2015-2012'!$A$1:$A$115,0),MATCH(CONCATENATE(Alla!$C$2,"_0"),'[1]Värden ALLA 2015-2012'!$A$1:$OB$1,0))</f>
        <v>3.5945945945945947</v>
      </c>
      <c r="S99" s="112">
        <f>INDEX('[1]Värden ALLA 2015-2012'!$A$1:$OB$115,MATCH(A99,'[1]Värden ALLA 2015-2012'!$A$1:$A$115,0),MATCH(CONCATENATE(Alla!$C$2,"_1"),'[1]Värden ALLA 2015-2012'!$A$1:$OB$1,0))</f>
        <v>3.46</v>
      </c>
      <c r="U99" s="99">
        <v>3.66</v>
      </c>
    </row>
    <row r="100" spans="1:21" s="78" customFormat="1" ht="1.5" customHeight="1" x14ac:dyDescent="0.25">
      <c r="A100" s="111" t="s">
        <v>84</v>
      </c>
      <c r="B100" s="129"/>
      <c r="C100" s="130"/>
      <c r="D100" s="130"/>
      <c r="E100" s="130"/>
      <c r="F100" s="130"/>
      <c r="G100" s="130"/>
      <c r="H100" s="130"/>
      <c r="I100" s="130"/>
      <c r="J100" s="131"/>
      <c r="K100" s="77"/>
      <c r="L100" s="77"/>
      <c r="M100" s="133"/>
      <c r="N100" s="132"/>
      <c r="O100" s="68"/>
      <c r="P100" s="131"/>
      <c r="Q100" s="115">
        <f>Alla!Q106</f>
        <v>3.6764705882352939</v>
      </c>
      <c r="R100" s="112">
        <f>INDEX('[1]Värden ALLA 2015-2012'!$A$1:$OB$115,MATCH(A100,'[1]Värden ALLA 2015-2012'!$A$1:$A$115,0),MATCH(CONCATENATE(Alla!$C$2,"_0"),'[1]Värden ALLA 2015-2012'!$A$1:$OB$1,0))</f>
        <v>3.5588235294117645</v>
      </c>
      <c r="S100" s="112">
        <f>INDEX('[1]Värden ALLA 2015-2012'!$A$1:$OB$115,MATCH(A100,'[1]Värden ALLA 2015-2012'!$A$1:$A$115,0),MATCH(CONCATENATE(Alla!$C$2,"_1"),'[1]Värden ALLA 2015-2012'!$A$1:$OB$1,0))</f>
        <v>3.489795918367347</v>
      </c>
      <c r="U100" s="99">
        <v>3.5471698113207548</v>
      </c>
    </row>
    <row r="101" spans="1:21" s="78" customFormat="1" ht="1.5" customHeight="1" x14ac:dyDescent="0.25">
      <c r="A101" s="111" t="s">
        <v>85</v>
      </c>
      <c r="B101" s="129"/>
      <c r="C101" s="130"/>
      <c r="D101" s="130"/>
      <c r="E101" s="130"/>
      <c r="F101" s="130"/>
      <c r="G101" s="130"/>
      <c r="H101" s="130"/>
      <c r="I101" s="130"/>
      <c r="J101" s="131"/>
      <c r="K101" s="77"/>
      <c r="L101" s="77"/>
      <c r="M101" s="133"/>
      <c r="N101" s="132"/>
      <c r="O101" s="68"/>
      <c r="P101" s="131"/>
      <c r="Q101" s="115">
        <f>Alla!Q107</f>
        <v>3.7941176470588234</v>
      </c>
      <c r="R101" s="112">
        <f>INDEX('[1]Värden ALLA 2015-2012'!$A$1:$OB$115,MATCH(A101,'[1]Värden ALLA 2015-2012'!$A$1:$A$115,0),MATCH(CONCATENATE(Alla!$C$2,"_0"),'[1]Värden ALLA 2015-2012'!$A$1:$OB$1,0))</f>
        <v>3.7105263157894739</v>
      </c>
      <c r="S101" s="112">
        <f>INDEX('[1]Värden ALLA 2015-2012'!$A$1:$OB$115,MATCH(A101,'[1]Värden ALLA 2015-2012'!$A$1:$A$115,0),MATCH(CONCATENATE(Alla!$C$2,"_1"),'[1]Värden ALLA 2015-2012'!$A$1:$OB$1,0))</f>
        <v>3.5306122448979593</v>
      </c>
      <c r="U101" s="99">
        <v>3.68</v>
      </c>
    </row>
    <row r="102" spans="1:21" s="78" customFormat="1" ht="1.5" customHeight="1" x14ac:dyDescent="0.25">
      <c r="A102" s="111" t="s">
        <v>86</v>
      </c>
      <c r="B102" s="129"/>
      <c r="C102" s="130"/>
      <c r="D102" s="130"/>
      <c r="E102" s="130"/>
      <c r="F102" s="130"/>
      <c r="G102" s="130"/>
      <c r="H102" s="130"/>
      <c r="I102" s="130"/>
      <c r="J102" s="131"/>
      <c r="K102" s="77"/>
      <c r="L102" s="77"/>
      <c r="M102" s="133"/>
      <c r="N102" s="132"/>
      <c r="O102" s="68"/>
      <c r="P102" s="131"/>
      <c r="Q102" s="115">
        <f>Alla!Q108</f>
        <v>3.6176470588235294</v>
      </c>
      <c r="R102" s="112">
        <f>INDEX('[1]Värden ALLA 2015-2012'!$A$1:$OB$115,MATCH(A102,'[1]Värden ALLA 2015-2012'!$A$1:$A$115,0),MATCH(CONCATENATE(Alla!$C$2,"_0"),'[1]Värden ALLA 2015-2012'!$A$1:$OB$1,0))</f>
        <v>3.4166666666666665</v>
      </c>
      <c r="S102" s="112">
        <f>INDEX('[1]Värden ALLA 2015-2012'!$A$1:$OB$115,MATCH(A102,'[1]Värden ALLA 2015-2012'!$A$1:$A$115,0),MATCH(CONCATENATE(Alla!$C$2,"_1"),'[1]Värden ALLA 2015-2012'!$A$1:$OB$1,0))</f>
        <v>3.2444444444444445</v>
      </c>
      <c r="U102" s="99">
        <v>3.5370370370370372</v>
      </c>
    </row>
    <row r="103" spans="1:21" s="78" customFormat="1" ht="1.5" customHeight="1" x14ac:dyDescent="0.25">
      <c r="A103" s="111" t="s">
        <v>87</v>
      </c>
      <c r="B103" s="129"/>
      <c r="C103" s="130"/>
      <c r="D103" s="130"/>
      <c r="E103" s="130"/>
      <c r="F103" s="130"/>
      <c r="G103" s="130"/>
      <c r="H103" s="130"/>
      <c r="I103" s="130"/>
      <c r="J103" s="131"/>
      <c r="K103" s="77"/>
      <c r="L103" s="77"/>
      <c r="M103" s="133"/>
      <c r="N103" s="132"/>
      <c r="O103" s="68"/>
      <c r="P103" s="131"/>
      <c r="Q103" s="115">
        <f>Alla!Q109</f>
        <v>3.7647058823529411</v>
      </c>
      <c r="R103" s="112">
        <f>INDEX('[1]Värden ALLA 2015-2012'!$A$1:$OB$115,MATCH(A103,'[1]Värden ALLA 2015-2012'!$A$1:$A$115,0),MATCH(CONCATENATE(Alla!$C$2,"_0"),'[1]Värden ALLA 2015-2012'!$A$1:$OB$1,0))</f>
        <v>3.7027027027027026</v>
      </c>
      <c r="S103" s="112">
        <f>INDEX('[1]Värden ALLA 2015-2012'!$A$1:$OB$115,MATCH(A103,'[1]Värden ALLA 2015-2012'!$A$1:$A$115,0),MATCH(CONCATENATE(Alla!$C$2,"_1"),'[1]Värden ALLA 2015-2012'!$A$1:$OB$1,0))</f>
        <v>3.4285714285714284</v>
      </c>
      <c r="U103" s="99">
        <v>3.6470588235294117</v>
      </c>
    </row>
    <row r="104" spans="1:21" s="78" customFormat="1" ht="1.5" customHeight="1" x14ac:dyDescent="0.25">
      <c r="A104" s="111" t="s">
        <v>88</v>
      </c>
      <c r="B104" s="129"/>
      <c r="C104" s="130"/>
      <c r="D104" s="130"/>
      <c r="E104" s="130"/>
      <c r="F104" s="130"/>
      <c r="G104" s="130"/>
      <c r="H104" s="130"/>
      <c r="I104" s="130"/>
      <c r="J104" s="131"/>
      <c r="K104" s="77"/>
      <c r="L104" s="77"/>
      <c r="M104" s="133"/>
      <c r="N104" s="132"/>
      <c r="O104" s="68"/>
      <c r="P104" s="131"/>
      <c r="Q104" s="115">
        <f>Alla!Q110</f>
        <v>3.7352941176470589</v>
      </c>
      <c r="R104" s="112">
        <f>INDEX('[1]Värden ALLA 2015-2012'!$A$1:$OB$115,MATCH(A104,'[1]Värden ALLA 2015-2012'!$A$1:$A$115,0),MATCH(CONCATENATE(Alla!$C$2,"_0"),'[1]Värden ALLA 2015-2012'!$A$1:$OB$1,0))</f>
        <v>3.7692307692307692</v>
      </c>
      <c r="S104" s="112">
        <f>INDEX('[1]Värden ALLA 2015-2012'!$A$1:$OB$115,MATCH(A104,'[1]Värden ALLA 2015-2012'!$A$1:$A$115,0),MATCH(CONCATENATE(Alla!$C$2,"_1"),'[1]Värden ALLA 2015-2012'!$A$1:$OB$1,0))</f>
        <v>3.6538461538461537</v>
      </c>
      <c r="U104" s="99">
        <v>3.6481481481481484</v>
      </c>
    </row>
    <row r="105" spans="1:21" s="78" customFormat="1" ht="1.5" customHeight="1" x14ac:dyDescent="0.25">
      <c r="A105" s="111" t="s">
        <v>89</v>
      </c>
      <c r="B105" s="129"/>
      <c r="C105" s="130"/>
      <c r="D105" s="130"/>
      <c r="E105" s="130"/>
      <c r="F105" s="130"/>
      <c r="G105" s="130"/>
      <c r="H105" s="130"/>
      <c r="I105" s="130"/>
      <c r="J105" s="131"/>
      <c r="K105" s="77"/>
      <c r="L105" s="77"/>
      <c r="M105" s="133"/>
      <c r="N105" s="132"/>
      <c r="O105" s="68"/>
      <c r="P105" s="131"/>
      <c r="Q105" s="115">
        <f>Alla!Q111</f>
        <v>3.7058823529411766</v>
      </c>
      <c r="R105" s="112">
        <f>INDEX('[1]Värden ALLA 2015-2012'!$A$1:$OB$115,MATCH(A105,'[1]Värden ALLA 2015-2012'!$A$1:$A$115,0),MATCH(CONCATENATE(Alla!$C$2,"_0"),'[1]Värden ALLA 2015-2012'!$A$1:$OB$1,0))</f>
        <v>3.5263157894736841</v>
      </c>
      <c r="S105" s="112">
        <f>INDEX('[1]Värden ALLA 2015-2012'!$A$1:$OB$115,MATCH(A105,'[1]Värden ALLA 2015-2012'!$A$1:$A$115,0),MATCH(CONCATENATE(Alla!$C$2,"_1"),'[1]Värden ALLA 2015-2012'!$A$1:$OB$1,0))</f>
        <v>3.5384615384615383</v>
      </c>
      <c r="U105" s="99">
        <v>3.64</v>
      </c>
    </row>
    <row r="106" spans="1:21" s="78" customFormat="1" ht="1.5" customHeight="1" x14ac:dyDescent="0.25">
      <c r="A106" s="111" t="s">
        <v>90</v>
      </c>
      <c r="B106" s="129"/>
      <c r="C106" s="130"/>
      <c r="D106" s="130"/>
      <c r="E106" s="130"/>
      <c r="F106" s="130"/>
      <c r="G106" s="130"/>
      <c r="H106" s="130"/>
      <c r="I106" s="130"/>
      <c r="J106" s="131"/>
      <c r="K106" s="77"/>
      <c r="L106" s="77"/>
      <c r="M106" s="133"/>
      <c r="N106" s="132"/>
      <c r="O106" s="68"/>
      <c r="P106" s="131"/>
      <c r="Q106" s="115">
        <f>Alla!Q112</f>
        <v>3.7058823529411766</v>
      </c>
      <c r="R106" s="112">
        <f>INDEX('[1]Värden ALLA 2015-2012'!$A$1:$OB$115,MATCH(A106,'[1]Värden ALLA 2015-2012'!$A$1:$A$115,0),MATCH(CONCATENATE(Alla!$C$2,"_0"),'[1]Värden ALLA 2015-2012'!$A$1:$OB$1,0))</f>
        <v>3.4117647058823528</v>
      </c>
      <c r="S106" s="112">
        <f>INDEX('[1]Värden ALLA 2015-2012'!$A$1:$OB$115,MATCH(A106,'[1]Värden ALLA 2015-2012'!$A$1:$A$115,0),MATCH(CONCATENATE(Alla!$C$2,"_1"),'[1]Värden ALLA 2015-2012'!$A$1:$OB$1,0))</f>
        <v>3.0681818181818183</v>
      </c>
      <c r="U106" s="99">
        <v>3.4347826086956523</v>
      </c>
    </row>
    <row r="107" spans="1:21" s="78" customFormat="1" ht="1.5" customHeight="1" x14ac:dyDescent="0.25">
      <c r="A107" s="111" t="s">
        <v>91</v>
      </c>
      <c r="B107" s="129"/>
      <c r="C107" s="130"/>
      <c r="D107" s="130"/>
      <c r="E107" s="130"/>
      <c r="F107" s="130"/>
      <c r="G107" s="130"/>
      <c r="H107" s="130"/>
      <c r="I107" s="130"/>
      <c r="J107" s="131"/>
      <c r="K107" s="77"/>
      <c r="L107" s="77"/>
      <c r="M107" s="133"/>
      <c r="N107" s="132"/>
      <c r="O107" s="68"/>
      <c r="P107" s="131"/>
      <c r="Q107" s="115">
        <f>Alla!Q113</f>
        <v>3.6764705882352939</v>
      </c>
      <c r="R107" s="112">
        <f>INDEX('[1]Värden ALLA 2015-2012'!$A$1:$OB$115,MATCH(A107,'[1]Värden ALLA 2015-2012'!$A$1:$A$115,0),MATCH(CONCATENATE(Alla!$C$2,"_0"),'[1]Värden ALLA 2015-2012'!$A$1:$OB$1,0))</f>
        <v>3.2727272727272729</v>
      </c>
      <c r="S107" s="112">
        <f>INDEX('[1]Värden ALLA 2015-2012'!$A$1:$OB$115,MATCH(A107,'[1]Värden ALLA 2015-2012'!$A$1:$A$115,0),MATCH(CONCATENATE(Alla!$C$2,"_1"),'[1]Värden ALLA 2015-2012'!$A$1:$OB$1,0))</f>
        <v>2.6818181818181817</v>
      </c>
      <c r="U107" s="99">
        <v>3.0408163265306123</v>
      </c>
    </row>
    <row r="108" spans="1:21" s="78" customFormat="1" ht="1.5" customHeight="1" x14ac:dyDescent="0.25">
      <c r="A108" s="111" t="s">
        <v>92</v>
      </c>
      <c r="B108" s="129"/>
      <c r="C108" s="130"/>
      <c r="D108" s="130"/>
      <c r="E108" s="130"/>
      <c r="F108" s="130"/>
      <c r="G108" s="130"/>
      <c r="H108" s="130"/>
      <c r="I108" s="130"/>
      <c r="J108" s="131"/>
      <c r="K108" s="77"/>
      <c r="L108" s="77"/>
      <c r="M108" s="133"/>
      <c r="N108" s="132"/>
      <c r="O108" s="68"/>
      <c r="P108" s="131"/>
      <c r="Q108" s="115">
        <f>Alla!Q114</f>
        <v>3.8181818181818183</v>
      </c>
      <c r="R108" s="112">
        <f>INDEX('[1]Värden ALLA 2015-2012'!$A$1:$OB$115,MATCH(A108,'[1]Värden ALLA 2015-2012'!$A$1:$A$115,0),MATCH(CONCATENATE(Alla!$C$2,"_0"),'[1]Värden ALLA 2015-2012'!$A$1:$OB$1,0))</f>
        <v>3.6071428571428572</v>
      </c>
      <c r="S108" s="112">
        <f>INDEX('[1]Värden ALLA 2015-2012'!$A$1:$OB$115,MATCH(A108,'[1]Värden ALLA 2015-2012'!$A$1:$A$115,0),MATCH(CONCATENATE(Alla!$C$2,"_1"),'[1]Värden ALLA 2015-2012'!$A$1:$OB$1,0))</f>
        <v>2.8611111111111112</v>
      </c>
      <c r="U108" s="99">
        <v>3.2564102564102564</v>
      </c>
    </row>
    <row r="109" spans="1:21" s="78" customFormat="1" ht="1.5" customHeight="1" x14ac:dyDescent="0.25">
      <c r="A109" s="111" t="s">
        <v>93</v>
      </c>
      <c r="B109" s="129"/>
      <c r="C109" s="130"/>
      <c r="D109" s="130"/>
      <c r="E109" s="130"/>
      <c r="F109" s="130"/>
      <c r="G109" s="130"/>
      <c r="H109" s="130"/>
      <c r="I109" s="130"/>
      <c r="J109" s="131"/>
      <c r="K109" s="77"/>
      <c r="L109" s="77"/>
      <c r="M109" s="133"/>
      <c r="N109" s="132"/>
      <c r="O109" s="68"/>
      <c r="P109" s="131"/>
      <c r="Q109" s="115">
        <f>Alla!Q115</f>
        <v>3.7647058823529411</v>
      </c>
      <c r="R109" s="112">
        <f>INDEX('[1]Värden ALLA 2015-2012'!$A$1:$OB$115,MATCH(A109,'[1]Värden ALLA 2015-2012'!$A$1:$A$115,0),MATCH(CONCATENATE(Alla!$C$2,"_0"),'[1]Värden ALLA 2015-2012'!$A$1:$OB$1,0))</f>
        <v>3.7222222222222223</v>
      </c>
      <c r="S109" s="112">
        <f>INDEX('[1]Värden ALLA 2015-2012'!$A$1:$OB$115,MATCH(A109,'[1]Värden ALLA 2015-2012'!$A$1:$A$115,0),MATCH(CONCATENATE(Alla!$C$2,"_1"),'[1]Värden ALLA 2015-2012'!$A$1:$OB$1,0))</f>
        <v>3.607843137254902</v>
      </c>
      <c r="U109" s="99">
        <v>3.6923076923076925</v>
      </c>
    </row>
    <row r="110" spans="1:21" ht="15.75" x14ac:dyDescent="0.25">
      <c r="U110" s="3" t="s">
        <v>95</v>
      </c>
    </row>
    <row r="111" spans="1:21" ht="15.75" x14ac:dyDescent="0.25">
      <c r="A111" s="54" t="s">
        <v>66</v>
      </c>
      <c r="B111" s="55"/>
      <c r="U111" s="3" t="s">
        <v>95</v>
      </c>
    </row>
    <row r="112" spans="1:21" ht="25.5" x14ac:dyDescent="0.25">
      <c r="A112" s="18" t="s">
        <v>107</v>
      </c>
      <c r="B112" s="88" t="s">
        <v>70</v>
      </c>
      <c r="U112" s="3" t="s">
        <v>95</v>
      </c>
    </row>
    <row r="113" spans="1:21" ht="35.25" customHeight="1" x14ac:dyDescent="0.25">
      <c r="A113" s="20" t="s">
        <v>108</v>
      </c>
      <c r="B113" s="87" t="s">
        <v>71</v>
      </c>
      <c r="U113" s="3" t="s">
        <v>95</v>
      </c>
    </row>
    <row r="114" spans="1:21" ht="25.5" x14ac:dyDescent="0.25">
      <c r="A114" s="20" t="s">
        <v>109</v>
      </c>
      <c r="B114" s="87" t="s">
        <v>72</v>
      </c>
      <c r="U114" s="3" t="s">
        <v>95</v>
      </c>
    </row>
    <row r="115" spans="1:21" ht="25.5" x14ac:dyDescent="0.25">
      <c r="A115" s="20" t="s">
        <v>110</v>
      </c>
      <c r="B115" s="87" t="s">
        <v>73</v>
      </c>
      <c r="U115" s="3" t="s">
        <v>95</v>
      </c>
    </row>
    <row r="116" spans="1:21" ht="25.5" x14ac:dyDescent="0.25">
      <c r="A116" s="20" t="s">
        <v>111</v>
      </c>
      <c r="B116" s="87" t="s">
        <v>74</v>
      </c>
      <c r="U116" s="3" t="s">
        <v>95</v>
      </c>
    </row>
    <row r="117" spans="1:21" ht="27.75" customHeight="1" x14ac:dyDescent="0.25">
      <c r="A117" s="20" t="s">
        <v>112</v>
      </c>
      <c r="B117" s="87" t="s">
        <v>75</v>
      </c>
      <c r="U117" s="3" t="s">
        <v>95</v>
      </c>
    </row>
    <row r="118" spans="1:21" ht="25.5" x14ac:dyDescent="0.25">
      <c r="A118" s="20" t="s">
        <v>113</v>
      </c>
      <c r="B118" s="87" t="s">
        <v>76</v>
      </c>
      <c r="U118" s="3" t="s">
        <v>95</v>
      </c>
    </row>
    <row r="119" spans="1:21" ht="25.5" x14ac:dyDescent="0.25">
      <c r="A119" s="20" t="s">
        <v>114</v>
      </c>
      <c r="B119" s="87" t="s">
        <v>77</v>
      </c>
      <c r="U119" s="3" t="s">
        <v>95</v>
      </c>
    </row>
    <row r="120" spans="1:21" ht="25.5" x14ac:dyDescent="0.25">
      <c r="A120" s="20" t="s">
        <v>115</v>
      </c>
      <c r="B120" s="87" t="s">
        <v>78</v>
      </c>
      <c r="U120" s="3" t="s">
        <v>95</v>
      </c>
    </row>
    <row r="121" spans="1:21" ht="25.5" x14ac:dyDescent="0.25">
      <c r="A121" s="20" t="s">
        <v>116</v>
      </c>
      <c r="B121" s="87" t="s">
        <v>79</v>
      </c>
      <c r="U121" s="3" t="s">
        <v>95</v>
      </c>
    </row>
    <row r="122" spans="1:21" ht="41.25" customHeight="1" x14ac:dyDescent="0.25">
      <c r="A122" s="20" t="s">
        <v>117</v>
      </c>
      <c r="B122" s="87" t="s">
        <v>80</v>
      </c>
      <c r="U122" s="3" t="s">
        <v>95</v>
      </c>
    </row>
    <row r="123" spans="1:21" ht="40.5" customHeight="1" x14ac:dyDescent="0.25">
      <c r="A123" s="22" t="s">
        <v>118</v>
      </c>
      <c r="B123" s="93" t="s">
        <v>81</v>
      </c>
      <c r="U123" s="3" t="s">
        <v>95</v>
      </c>
    </row>
  </sheetData>
  <pageMargins left="0.31496062992125984" right="0.23622047244094491" top="0.74803149606299213" bottom="0.43307086614173229" header="0.31496062992125984" footer="0.31496062992125984"/>
  <pageSetup paperSize="9" scale="97" orientation="landscape" r:id="rId1"/>
  <headerFooter>
    <oddHeader>&amp;LLinköpings kommun
Statistik &amp;&amp; Utredningar&amp;CAttitydundersökning i grundskolan ht 2016&amp;R&amp;P (&amp;N)</oddHeader>
  </headerFooter>
  <rowBreaks count="4" manualBreakCount="4">
    <brk id="21" max="16383" man="1"/>
    <brk id="45" max="16383" man="1"/>
    <brk id="65" max="16383" man="1"/>
    <brk id="95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1"/>
  <sheetViews>
    <sheetView zoomScale="150" zoomScaleNormal="150" workbookViewId="0"/>
  </sheetViews>
  <sheetFormatPr defaultRowHeight="15" x14ac:dyDescent="0.25"/>
  <cols>
    <col min="1" max="1" width="3.42578125" style="17" customWidth="1"/>
    <col min="2" max="2" width="24.85546875" style="1" customWidth="1"/>
    <col min="3" max="6" width="8.140625" style="1" customWidth="1"/>
    <col min="7" max="8" width="6.85546875" style="1" customWidth="1"/>
    <col min="9" max="9" width="7.5703125" style="1" customWidth="1"/>
    <col min="10" max="13" width="8.140625" style="1" customWidth="1"/>
    <col min="14" max="16" width="6.85546875" style="1" customWidth="1"/>
    <col min="17" max="17" width="6" style="1" customWidth="1"/>
    <col min="18" max="18" width="5.7109375" customWidth="1"/>
    <col min="19" max="16384" width="9.140625" style="1"/>
  </cols>
  <sheetData>
    <row r="1" spans="1:18" s="3" customFormat="1" ht="15.75" x14ac:dyDescent="0.25">
      <c r="A1" s="13" t="s">
        <v>124</v>
      </c>
      <c r="R1"/>
    </row>
    <row r="2" spans="1:18" s="3" customFormat="1" ht="15.75" x14ac:dyDescent="0.25">
      <c r="A2" s="13" t="s">
        <v>64</v>
      </c>
      <c r="R2"/>
    </row>
    <row r="3" spans="1:18" s="3" customFormat="1" ht="10.5" customHeight="1" x14ac:dyDescent="0.25">
      <c r="A3" s="13"/>
      <c r="R3"/>
    </row>
    <row r="4" spans="1:18" s="2" customFormat="1" x14ac:dyDescent="0.25">
      <c r="A4" s="14"/>
      <c r="R4"/>
    </row>
    <row r="5" spans="1:18" s="2" customFormat="1" x14ac:dyDescent="0.25">
      <c r="A5" s="15" t="s">
        <v>3</v>
      </c>
      <c r="B5" s="6"/>
      <c r="C5" s="4" t="s">
        <v>12</v>
      </c>
      <c r="D5" s="5"/>
      <c r="E5" s="5"/>
      <c r="F5" s="5"/>
      <c r="G5" s="5"/>
      <c r="H5" s="5"/>
      <c r="I5" s="6"/>
      <c r="J5" s="4" t="s">
        <v>13</v>
      </c>
      <c r="K5" s="5"/>
      <c r="L5" s="5"/>
      <c r="M5" s="5"/>
      <c r="N5" s="5"/>
      <c r="O5" s="5"/>
      <c r="P5" s="6"/>
      <c r="Q5" s="7"/>
      <c r="R5"/>
    </row>
    <row r="6" spans="1:18" ht="42" customHeight="1" x14ac:dyDescent="0.25">
      <c r="A6" s="16"/>
      <c r="B6" s="12"/>
      <c r="C6" s="8" t="s">
        <v>5</v>
      </c>
      <c r="D6" s="9" t="s">
        <v>6</v>
      </c>
      <c r="E6" s="9" t="s">
        <v>7</v>
      </c>
      <c r="F6" s="9" t="s">
        <v>8</v>
      </c>
      <c r="G6" s="9" t="s">
        <v>9</v>
      </c>
      <c r="H6" s="9" t="s">
        <v>10</v>
      </c>
      <c r="I6" s="10" t="s">
        <v>0</v>
      </c>
      <c r="J6" s="8" t="s">
        <v>5</v>
      </c>
      <c r="K6" s="9" t="s">
        <v>6</v>
      </c>
      <c r="L6" s="9" t="s">
        <v>7</v>
      </c>
      <c r="M6" s="9" t="s">
        <v>8</v>
      </c>
      <c r="N6" s="9" t="s">
        <v>9</v>
      </c>
      <c r="O6" s="9" t="s">
        <v>10</v>
      </c>
      <c r="P6" s="10" t="s">
        <v>0</v>
      </c>
      <c r="Q6" s="11" t="s">
        <v>11</v>
      </c>
    </row>
    <row r="7" spans="1:18" s="53" customFormat="1" ht="19.5" customHeight="1" x14ac:dyDescent="0.25">
      <c r="A7" s="18" t="s">
        <v>1</v>
      </c>
      <c r="B7" s="88" t="s">
        <v>2</v>
      </c>
      <c r="C7" s="46">
        <v>16</v>
      </c>
      <c r="D7" s="47">
        <v>5</v>
      </c>
      <c r="E7" s="47">
        <v>2</v>
      </c>
      <c r="F7" s="47">
        <v>0</v>
      </c>
      <c r="G7" s="47">
        <v>0</v>
      </c>
      <c r="H7" s="47">
        <v>0</v>
      </c>
      <c r="I7" s="48">
        <v>23</v>
      </c>
      <c r="J7" s="49">
        <v>0.69565217391304346</v>
      </c>
      <c r="K7" s="50">
        <v>0.21739130434782608</v>
      </c>
      <c r="L7" s="50">
        <v>8.6956521739130432E-2</v>
      </c>
      <c r="M7" s="50">
        <v>0</v>
      </c>
      <c r="N7" s="50">
        <v>0</v>
      </c>
      <c r="O7" s="50">
        <v>0</v>
      </c>
      <c r="P7" s="51">
        <v>1</v>
      </c>
      <c r="Q7" s="52">
        <v>3.6086956521739131</v>
      </c>
      <c r="R7"/>
    </row>
    <row r="8" spans="1:18" ht="25.5" x14ac:dyDescent="0.25">
      <c r="A8" s="20" t="s">
        <v>14</v>
      </c>
      <c r="B8" s="87" t="s">
        <v>15</v>
      </c>
      <c r="C8" s="27">
        <v>17</v>
      </c>
      <c r="D8" s="28">
        <v>5</v>
      </c>
      <c r="E8" s="28">
        <v>1</v>
      </c>
      <c r="F8" s="28">
        <v>0</v>
      </c>
      <c r="G8" s="28">
        <v>0</v>
      </c>
      <c r="H8" s="28">
        <v>0</v>
      </c>
      <c r="I8" s="29">
        <v>23</v>
      </c>
      <c r="J8" s="36">
        <v>0.73913043478260865</v>
      </c>
      <c r="K8" s="37">
        <v>0.21739130434782608</v>
      </c>
      <c r="L8" s="37">
        <v>4.3478260869565216E-2</v>
      </c>
      <c r="M8" s="37">
        <v>0</v>
      </c>
      <c r="N8" s="37">
        <v>0</v>
      </c>
      <c r="O8" s="37">
        <v>0</v>
      </c>
      <c r="P8" s="38">
        <v>1</v>
      </c>
      <c r="Q8" s="43">
        <v>3.6956521739130435</v>
      </c>
    </row>
    <row r="9" spans="1:18" ht="39.75" customHeight="1" x14ac:dyDescent="0.25">
      <c r="A9" s="20" t="s">
        <v>16</v>
      </c>
      <c r="B9" s="87" t="s">
        <v>17</v>
      </c>
      <c r="C9" s="27">
        <v>16</v>
      </c>
      <c r="D9" s="28">
        <v>6</v>
      </c>
      <c r="E9" s="28">
        <v>1</v>
      </c>
      <c r="F9" s="28">
        <v>0</v>
      </c>
      <c r="G9" s="28">
        <v>0</v>
      </c>
      <c r="H9" s="28">
        <v>0</v>
      </c>
      <c r="I9" s="29">
        <v>23</v>
      </c>
      <c r="J9" s="36">
        <v>0.69565217391304346</v>
      </c>
      <c r="K9" s="37">
        <v>0.2608695652173913</v>
      </c>
      <c r="L9" s="37">
        <v>4.3478260869565216E-2</v>
      </c>
      <c r="M9" s="37">
        <v>0</v>
      </c>
      <c r="N9" s="37">
        <v>0</v>
      </c>
      <c r="O9" s="37">
        <v>0</v>
      </c>
      <c r="P9" s="38">
        <v>1</v>
      </c>
      <c r="Q9" s="43">
        <v>3.652173913043478</v>
      </c>
    </row>
    <row r="10" spans="1:18" ht="38.25" x14ac:dyDescent="0.25">
      <c r="A10" s="20" t="s">
        <v>18</v>
      </c>
      <c r="B10" s="87" t="s">
        <v>58</v>
      </c>
      <c r="C10" s="27">
        <v>12</v>
      </c>
      <c r="D10" s="28">
        <v>10</v>
      </c>
      <c r="E10" s="28">
        <v>0</v>
      </c>
      <c r="F10" s="28">
        <v>0</v>
      </c>
      <c r="G10" s="28">
        <v>1</v>
      </c>
      <c r="H10" s="28">
        <v>0</v>
      </c>
      <c r="I10" s="29">
        <v>23</v>
      </c>
      <c r="J10" s="36">
        <v>0.52173913043478259</v>
      </c>
      <c r="K10" s="37">
        <v>0.43478260869565216</v>
      </c>
      <c r="L10" s="37">
        <v>0</v>
      </c>
      <c r="M10" s="37">
        <v>0</v>
      </c>
      <c r="N10" s="37">
        <v>4.3478260869565216E-2</v>
      </c>
      <c r="O10" s="37">
        <v>0</v>
      </c>
      <c r="P10" s="38">
        <v>1</v>
      </c>
      <c r="Q10" s="43">
        <v>3.5454545454545454</v>
      </c>
    </row>
    <row r="11" spans="1:18" ht="37.5" customHeight="1" x14ac:dyDescent="0.25">
      <c r="A11" s="20" t="s">
        <v>19</v>
      </c>
      <c r="B11" s="87" t="s">
        <v>20</v>
      </c>
      <c r="C11" s="27">
        <v>15</v>
      </c>
      <c r="D11" s="28">
        <v>8</v>
      </c>
      <c r="E11" s="28">
        <v>0</v>
      </c>
      <c r="F11" s="28">
        <v>0</v>
      </c>
      <c r="G11" s="28">
        <v>0</v>
      </c>
      <c r="H11" s="28">
        <v>0</v>
      </c>
      <c r="I11" s="29">
        <v>23</v>
      </c>
      <c r="J11" s="36">
        <v>0.65217391304347827</v>
      </c>
      <c r="K11" s="37">
        <v>0.34782608695652173</v>
      </c>
      <c r="L11" s="37">
        <v>0</v>
      </c>
      <c r="M11" s="37">
        <v>0</v>
      </c>
      <c r="N11" s="37">
        <v>0</v>
      </c>
      <c r="O11" s="37">
        <v>0</v>
      </c>
      <c r="P11" s="38">
        <v>1</v>
      </c>
      <c r="Q11" s="43">
        <v>3.652173913043478</v>
      </c>
    </row>
    <row r="12" spans="1:18" ht="38.25" x14ac:dyDescent="0.25">
      <c r="A12" s="20" t="s">
        <v>21</v>
      </c>
      <c r="B12" s="87" t="s">
        <v>59</v>
      </c>
      <c r="C12" s="27">
        <v>17</v>
      </c>
      <c r="D12" s="28">
        <v>6</v>
      </c>
      <c r="E12" s="28">
        <v>0</v>
      </c>
      <c r="F12" s="28">
        <v>0</v>
      </c>
      <c r="G12" s="28">
        <v>0</v>
      </c>
      <c r="H12" s="28">
        <v>0</v>
      </c>
      <c r="I12" s="29">
        <v>23</v>
      </c>
      <c r="J12" s="36">
        <v>0.73913043478260865</v>
      </c>
      <c r="K12" s="37">
        <v>0.2608695652173913</v>
      </c>
      <c r="L12" s="37">
        <v>0</v>
      </c>
      <c r="M12" s="37">
        <v>0</v>
      </c>
      <c r="N12" s="37">
        <v>0</v>
      </c>
      <c r="O12" s="37">
        <v>0</v>
      </c>
      <c r="P12" s="38">
        <v>1</v>
      </c>
      <c r="Q12" s="43">
        <v>3.7391304347826089</v>
      </c>
    </row>
    <row r="13" spans="1:18" ht="25.5" x14ac:dyDescent="0.25">
      <c r="A13" s="22" t="s">
        <v>22</v>
      </c>
      <c r="B13" s="93" t="s">
        <v>23</v>
      </c>
      <c r="C13" s="30">
        <v>16</v>
      </c>
      <c r="D13" s="31">
        <v>3</v>
      </c>
      <c r="E13" s="31">
        <v>3</v>
      </c>
      <c r="F13" s="31">
        <v>0</v>
      </c>
      <c r="G13" s="31">
        <v>1</v>
      </c>
      <c r="H13" s="31">
        <v>0</v>
      </c>
      <c r="I13" s="32">
        <v>23</v>
      </c>
      <c r="J13" s="39">
        <v>0.69565217391304346</v>
      </c>
      <c r="K13" s="40">
        <v>0.13043478260869565</v>
      </c>
      <c r="L13" s="40">
        <v>0.13043478260869565</v>
      </c>
      <c r="M13" s="40">
        <v>0</v>
      </c>
      <c r="N13" s="40">
        <v>4.3478260869565216E-2</v>
      </c>
      <c r="O13" s="40">
        <v>0</v>
      </c>
      <c r="P13" s="41">
        <v>1</v>
      </c>
      <c r="Q13" s="44">
        <v>3.5909090909090908</v>
      </c>
    </row>
    <row r="15" spans="1:18" customFormat="1" x14ac:dyDescent="0.25"/>
    <row r="16" spans="1:18" s="2" customFormat="1" x14ac:dyDescent="0.25">
      <c r="A16" s="15" t="s">
        <v>24</v>
      </c>
      <c r="B16" s="6"/>
      <c r="C16" s="4" t="s">
        <v>12</v>
      </c>
      <c r="D16" s="5"/>
      <c r="E16" s="5"/>
      <c r="F16" s="5"/>
      <c r="G16" s="5"/>
      <c r="H16" s="5"/>
      <c r="I16" s="6"/>
      <c r="J16" s="4" t="s">
        <v>13</v>
      </c>
      <c r="K16" s="5"/>
      <c r="L16" s="5"/>
      <c r="M16" s="5"/>
      <c r="N16" s="5"/>
      <c r="O16" s="5"/>
      <c r="P16" s="6"/>
      <c r="Q16" s="7"/>
      <c r="R16"/>
    </row>
    <row r="17" spans="1:18" ht="42" customHeight="1" x14ac:dyDescent="0.25">
      <c r="A17" s="16"/>
      <c r="B17" s="12"/>
      <c r="C17" s="8" t="s">
        <v>5</v>
      </c>
      <c r="D17" s="9" t="s">
        <v>6</v>
      </c>
      <c r="E17" s="9" t="s">
        <v>7</v>
      </c>
      <c r="F17" s="9" t="s">
        <v>8</v>
      </c>
      <c r="G17" s="9" t="s">
        <v>9</v>
      </c>
      <c r="H17" s="9" t="s">
        <v>10</v>
      </c>
      <c r="I17" s="10" t="s">
        <v>0</v>
      </c>
      <c r="J17" s="8" t="s">
        <v>5</v>
      </c>
      <c r="K17" s="9" t="s">
        <v>6</v>
      </c>
      <c r="L17" s="9" t="s">
        <v>7</v>
      </c>
      <c r="M17" s="9" t="s">
        <v>8</v>
      </c>
      <c r="N17" s="9" t="s">
        <v>9</v>
      </c>
      <c r="O17" s="9" t="s">
        <v>10</v>
      </c>
      <c r="P17" s="10" t="s">
        <v>0</v>
      </c>
      <c r="Q17" s="11" t="s">
        <v>11</v>
      </c>
    </row>
    <row r="18" spans="1:18" ht="25.5" customHeight="1" x14ac:dyDescent="0.25">
      <c r="A18" s="18" t="s">
        <v>25</v>
      </c>
      <c r="B18" s="87" t="s">
        <v>26</v>
      </c>
      <c r="C18" s="24">
        <v>21</v>
      </c>
      <c r="D18" s="25">
        <v>2</v>
      </c>
      <c r="E18" s="25">
        <v>0</v>
      </c>
      <c r="F18" s="25">
        <v>0</v>
      </c>
      <c r="G18" s="25">
        <v>0</v>
      </c>
      <c r="H18" s="25">
        <v>0</v>
      </c>
      <c r="I18" s="26">
        <v>23</v>
      </c>
      <c r="J18" s="33">
        <v>0.91304347826086951</v>
      </c>
      <c r="K18" s="34">
        <v>8.6956521739130432E-2</v>
      </c>
      <c r="L18" s="34">
        <v>0</v>
      </c>
      <c r="M18" s="34">
        <v>0</v>
      </c>
      <c r="N18" s="34">
        <v>0</v>
      </c>
      <c r="O18" s="34">
        <v>0</v>
      </c>
      <c r="P18" s="35">
        <v>1</v>
      </c>
      <c r="Q18" s="42">
        <v>3.9130434782608696</v>
      </c>
    </row>
    <row r="19" spans="1:18" ht="28.5" customHeight="1" x14ac:dyDescent="0.25">
      <c r="A19" s="20" t="s">
        <v>27</v>
      </c>
      <c r="B19" s="87" t="s">
        <v>28</v>
      </c>
      <c r="C19" s="27">
        <v>23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9">
        <v>23</v>
      </c>
      <c r="J19" s="36">
        <v>1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8">
        <v>1</v>
      </c>
      <c r="Q19" s="43">
        <v>4</v>
      </c>
    </row>
    <row r="20" spans="1:18" ht="25.5" customHeight="1" x14ac:dyDescent="0.25">
      <c r="A20" s="20" t="s">
        <v>29</v>
      </c>
      <c r="B20" s="87" t="s">
        <v>60</v>
      </c>
      <c r="C20" s="27">
        <v>19</v>
      </c>
      <c r="D20" s="28">
        <v>4</v>
      </c>
      <c r="E20" s="28">
        <v>0</v>
      </c>
      <c r="F20" s="28">
        <v>0</v>
      </c>
      <c r="G20" s="28">
        <v>0</v>
      </c>
      <c r="H20" s="28">
        <v>0</v>
      </c>
      <c r="I20" s="29">
        <v>23</v>
      </c>
      <c r="J20" s="36">
        <v>0.82608695652173914</v>
      </c>
      <c r="K20" s="37">
        <v>0.17391304347826086</v>
      </c>
      <c r="L20" s="37">
        <v>0</v>
      </c>
      <c r="M20" s="37">
        <v>0</v>
      </c>
      <c r="N20" s="37">
        <v>0</v>
      </c>
      <c r="O20" s="37">
        <v>0</v>
      </c>
      <c r="P20" s="38">
        <v>1</v>
      </c>
      <c r="Q20" s="43">
        <v>3.8260869565217392</v>
      </c>
    </row>
    <row r="21" spans="1:18" ht="39.75" customHeight="1" x14ac:dyDescent="0.25">
      <c r="A21" s="20" t="s">
        <v>32</v>
      </c>
      <c r="B21" s="87" t="s">
        <v>61</v>
      </c>
      <c r="C21" s="27">
        <v>20</v>
      </c>
      <c r="D21" s="28">
        <v>3</v>
      </c>
      <c r="E21" s="28">
        <v>0</v>
      </c>
      <c r="F21" s="28">
        <v>0</v>
      </c>
      <c r="G21" s="28">
        <v>0</v>
      </c>
      <c r="H21" s="28">
        <v>0</v>
      </c>
      <c r="I21" s="29">
        <v>23</v>
      </c>
      <c r="J21" s="36">
        <v>0.86956521739130432</v>
      </c>
      <c r="K21" s="37">
        <v>0.13043478260869565</v>
      </c>
      <c r="L21" s="37">
        <v>0</v>
      </c>
      <c r="M21" s="37">
        <v>0</v>
      </c>
      <c r="N21" s="37">
        <v>0</v>
      </c>
      <c r="O21" s="37">
        <v>0</v>
      </c>
      <c r="P21" s="38">
        <v>1</v>
      </c>
      <c r="Q21" s="43">
        <v>3.8695652173913042</v>
      </c>
    </row>
    <row r="22" spans="1:18" ht="37.5" customHeight="1" x14ac:dyDescent="0.25">
      <c r="A22" s="20" t="s">
        <v>33</v>
      </c>
      <c r="B22" s="87" t="s">
        <v>30</v>
      </c>
      <c r="C22" s="27">
        <v>18</v>
      </c>
      <c r="D22" s="28">
        <v>5</v>
      </c>
      <c r="E22" s="28">
        <v>0</v>
      </c>
      <c r="F22" s="28">
        <v>0</v>
      </c>
      <c r="G22" s="28">
        <v>0</v>
      </c>
      <c r="H22" s="28">
        <v>0</v>
      </c>
      <c r="I22" s="29">
        <v>23</v>
      </c>
      <c r="J22" s="36">
        <v>0.78260869565217395</v>
      </c>
      <c r="K22" s="37">
        <v>0.21739130434782608</v>
      </c>
      <c r="L22" s="37">
        <v>0</v>
      </c>
      <c r="M22" s="37">
        <v>0</v>
      </c>
      <c r="N22" s="37">
        <v>0</v>
      </c>
      <c r="O22" s="37">
        <v>0</v>
      </c>
      <c r="P22" s="38">
        <v>1</v>
      </c>
      <c r="Q22" s="43">
        <v>3.7826086956521738</v>
      </c>
    </row>
    <row r="23" spans="1:18" ht="26.25" customHeight="1" x14ac:dyDescent="0.25">
      <c r="A23" s="20" t="s">
        <v>34</v>
      </c>
      <c r="B23" s="87" t="s">
        <v>122</v>
      </c>
      <c r="C23" s="27">
        <v>12</v>
      </c>
      <c r="D23" s="28">
        <v>11</v>
      </c>
      <c r="E23" s="28">
        <v>0</v>
      </c>
      <c r="F23" s="28">
        <v>0</v>
      </c>
      <c r="G23" s="28">
        <v>0</v>
      </c>
      <c r="H23" s="28">
        <v>0</v>
      </c>
      <c r="I23" s="29">
        <v>23</v>
      </c>
      <c r="J23" s="36">
        <v>0.52173913043478259</v>
      </c>
      <c r="K23" s="37">
        <v>0.47826086956521741</v>
      </c>
      <c r="L23" s="37">
        <v>0</v>
      </c>
      <c r="M23" s="37">
        <v>0</v>
      </c>
      <c r="N23" s="37">
        <v>0</v>
      </c>
      <c r="O23" s="37">
        <v>0</v>
      </c>
      <c r="P23" s="38">
        <v>1</v>
      </c>
      <c r="Q23" s="43">
        <v>3.5217391304347827</v>
      </c>
    </row>
    <row r="24" spans="1:18" ht="38.25" customHeight="1" x14ac:dyDescent="0.25">
      <c r="A24" s="20" t="s">
        <v>35</v>
      </c>
      <c r="B24" s="87" t="s">
        <v>123</v>
      </c>
      <c r="C24" s="27">
        <v>21</v>
      </c>
      <c r="D24" s="28">
        <v>1</v>
      </c>
      <c r="E24" s="28">
        <v>1</v>
      </c>
      <c r="F24" s="28">
        <v>0</v>
      </c>
      <c r="G24" s="28">
        <v>0</v>
      </c>
      <c r="H24" s="28">
        <v>0</v>
      </c>
      <c r="I24" s="29">
        <v>23</v>
      </c>
      <c r="J24" s="36">
        <v>0.91304347826086951</v>
      </c>
      <c r="K24" s="37">
        <v>4.3478260869565216E-2</v>
      </c>
      <c r="L24" s="37">
        <v>4.3478260869565216E-2</v>
      </c>
      <c r="M24" s="37">
        <v>0</v>
      </c>
      <c r="N24" s="37">
        <v>0</v>
      </c>
      <c r="O24" s="37">
        <v>0</v>
      </c>
      <c r="P24" s="38">
        <v>1</v>
      </c>
      <c r="Q24" s="43">
        <v>3.8695652173913042</v>
      </c>
    </row>
    <row r="25" spans="1:18" ht="25.5" x14ac:dyDescent="0.25">
      <c r="A25" s="20" t="s">
        <v>36</v>
      </c>
      <c r="B25" s="87" t="s">
        <v>97</v>
      </c>
      <c r="C25" s="27">
        <v>18</v>
      </c>
      <c r="D25" s="28">
        <v>4</v>
      </c>
      <c r="E25" s="28">
        <v>1</v>
      </c>
      <c r="F25" s="28">
        <v>0</v>
      </c>
      <c r="G25" s="28">
        <v>0</v>
      </c>
      <c r="H25" s="28">
        <v>0</v>
      </c>
      <c r="I25" s="29">
        <v>23</v>
      </c>
      <c r="J25" s="36">
        <v>0.78260869565217395</v>
      </c>
      <c r="K25" s="37">
        <v>0.17391304347826086</v>
      </c>
      <c r="L25" s="37">
        <v>4.3478260869565216E-2</v>
      </c>
      <c r="M25" s="37">
        <v>0</v>
      </c>
      <c r="N25" s="37">
        <v>0</v>
      </c>
      <c r="O25" s="37">
        <v>0</v>
      </c>
      <c r="P25" s="38">
        <v>1</v>
      </c>
      <c r="Q25" s="43">
        <v>3.7391304347826089</v>
      </c>
    </row>
    <row r="26" spans="1:18" ht="25.5" x14ac:dyDescent="0.25">
      <c r="A26" s="20" t="s">
        <v>37</v>
      </c>
      <c r="B26" s="87" t="s">
        <v>62</v>
      </c>
      <c r="C26" s="27">
        <v>17</v>
      </c>
      <c r="D26" s="28">
        <v>6</v>
      </c>
      <c r="E26" s="28">
        <v>0</v>
      </c>
      <c r="F26" s="28">
        <v>0</v>
      </c>
      <c r="G26" s="28">
        <v>0</v>
      </c>
      <c r="H26" s="28">
        <v>0</v>
      </c>
      <c r="I26" s="29">
        <v>23</v>
      </c>
      <c r="J26" s="36">
        <v>0.73913043478260865</v>
      </c>
      <c r="K26" s="37">
        <v>0.2608695652173913</v>
      </c>
      <c r="L26" s="37">
        <v>0</v>
      </c>
      <c r="M26" s="37">
        <v>0</v>
      </c>
      <c r="N26" s="37">
        <v>0</v>
      </c>
      <c r="O26" s="37">
        <v>0</v>
      </c>
      <c r="P26" s="38">
        <v>1</v>
      </c>
      <c r="Q26" s="43">
        <v>3.7391304347826089</v>
      </c>
    </row>
    <row r="27" spans="1:18" ht="25.5" x14ac:dyDescent="0.25">
      <c r="A27" s="22" t="s">
        <v>38</v>
      </c>
      <c r="B27" s="93" t="s">
        <v>31</v>
      </c>
      <c r="C27" s="30">
        <v>11</v>
      </c>
      <c r="D27" s="31">
        <v>10</v>
      </c>
      <c r="E27" s="31">
        <v>2</v>
      </c>
      <c r="F27" s="31">
        <v>0</v>
      </c>
      <c r="G27" s="31">
        <v>0</v>
      </c>
      <c r="H27" s="31">
        <v>0</v>
      </c>
      <c r="I27" s="32">
        <v>23</v>
      </c>
      <c r="J27" s="39">
        <v>0.47826086956521741</v>
      </c>
      <c r="K27" s="40">
        <v>0.43478260869565216</v>
      </c>
      <c r="L27" s="40">
        <v>8.6956521739130432E-2</v>
      </c>
      <c r="M27" s="40">
        <v>0</v>
      </c>
      <c r="N27" s="40">
        <v>0</v>
      </c>
      <c r="O27" s="40">
        <v>0</v>
      </c>
      <c r="P27" s="41">
        <v>1</v>
      </c>
      <c r="Q27" s="44">
        <v>3.3913043478260869</v>
      </c>
    </row>
    <row r="29" spans="1:18" customFormat="1" x14ac:dyDescent="0.25"/>
    <row r="30" spans="1:18" s="2" customFormat="1" x14ac:dyDescent="0.25">
      <c r="A30" s="15" t="s">
        <v>48</v>
      </c>
      <c r="B30" s="6"/>
      <c r="C30" s="4" t="s">
        <v>12</v>
      </c>
      <c r="D30" s="5"/>
      <c r="E30" s="5"/>
      <c r="F30" s="5"/>
      <c r="G30" s="5"/>
      <c r="H30" s="5"/>
      <c r="I30" s="6"/>
      <c r="J30" s="4" t="s">
        <v>13</v>
      </c>
      <c r="K30" s="5"/>
      <c r="L30" s="5"/>
      <c r="M30" s="5"/>
      <c r="N30" s="5"/>
      <c r="O30" s="5"/>
      <c r="P30" s="6"/>
      <c r="Q30" s="7"/>
      <c r="R30"/>
    </row>
    <row r="31" spans="1:18" ht="42" customHeight="1" x14ac:dyDescent="0.25">
      <c r="A31" s="16"/>
      <c r="B31" s="12"/>
      <c r="C31" s="8" t="s">
        <v>5</v>
      </c>
      <c r="D31" s="9" t="s">
        <v>6</v>
      </c>
      <c r="E31" s="9" t="s">
        <v>7</v>
      </c>
      <c r="F31" s="9" t="s">
        <v>8</v>
      </c>
      <c r="G31" s="9" t="s">
        <v>9</v>
      </c>
      <c r="H31" s="9" t="s">
        <v>10</v>
      </c>
      <c r="I31" s="10" t="s">
        <v>0</v>
      </c>
      <c r="J31" s="8" t="s">
        <v>5</v>
      </c>
      <c r="K31" s="9" t="s">
        <v>6</v>
      </c>
      <c r="L31" s="9" t="s">
        <v>7</v>
      </c>
      <c r="M31" s="9" t="s">
        <v>8</v>
      </c>
      <c r="N31" s="9" t="s">
        <v>9</v>
      </c>
      <c r="O31" s="9" t="s">
        <v>10</v>
      </c>
      <c r="P31" s="10" t="s">
        <v>0</v>
      </c>
      <c r="Q31" s="11" t="s">
        <v>11</v>
      </c>
    </row>
    <row r="32" spans="1:18" ht="25.5" x14ac:dyDescent="0.25">
      <c r="A32" s="18" t="s">
        <v>39</v>
      </c>
      <c r="B32" s="88" t="s">
        <v>40</v>
      </c>
      <c r="C32" s="24">
        <v>18</v>
      </c>
      <c r="D32" s="25">
        <v>5</v>
      </c>
      <c r="E32" s="25">
        <v>0</v>
      </c>
      <c r="F32" s="25">
        <v>0</v>
      </c>
      <c r="G32" s="25">
        <v>0</v>
      </c>
      <c r="H32" s="25">
        <v>0</v>
      </c>
      <c r="I32" s="26">
        <v>23</v>
      </c>
      <c r="J32" s="33">
        <v>0.78260869565217395</v>
      </c>
      <c r="K32" s="34">
        <v>0.21739130434782608</v>
      </c>
      <c r="L32" s="34">
        <v>0</v>
      </c>
      <c r="M32" s="34">
        <v>0</v>
      </c>
      <c r="N32" s="34">
        <v>0</v>
      </c>
      <c r="O32" s="34">
        <v>0</v>
      </c>
      <c r="P32" s="35">
        <v>1</v>
      </c>
      <c r="Q32" s="42">
        <v>3.7826086956521738</v>
      </c>
    </row>
    <row r="33" spans="1:18" ht="25.5" x14ac:dyDescent="0.25">
      <c r="A33" s="20" t="s">
        <v>41</v>
      </c>
      <c r="B33" s="87" t="s">
        <v>42</v>
      </c>
      <c r="C33" s="27">
        <v>11</v>
      </c>
      <c r="D33" s="28">
        <v>11</v>
      </c>
      <c r="E33" s="28">
        <v>0</v>
      </c>
      <c r="F33" s="28">
        <v>1</v>
      </c>
      <c r="G33" s="28">
        <v>0</v>
      </c>
      <c r="H33" s="28">
        <v>0</v>
      </c>
      <c r="I33" s="29">
        <v>23</v>
      </c>
      <c r="J33" s="36">
        <v>0.47826086956521741</v>
      </c>
      <c r="K33" s="37">
        <v>0.47826086956521741</v>
      </c>
      <c r="L33" s="37">
        <v>0</v>
      </c>
      <c r="M33" s="37">
        <v>4.3478260869565216E-2</v>
      </c>
      <c r="N33" s="37">
        <v>0</v>
      </c>
      <c r="O33" s="37">
        <v>0</v>
      </c>
      <c r="P33" s="38">
        <v>1</v>
      </c>
      <c r="Q33" s="43">
        <v>3.3913043478260869</v>
      </c>
    </row>
    <row r="34" spans="1:18" ht="25.5" x14ac:dyDescent="0.25">
      <c r="A34" s="20" t="s">
        <v>43</v>
      </c>
      <c r="B34" s="87" t="s">
        <v>44</v>
      </c>
      <c r="C34" s="27">
        <v>13</v>
      </c>
      <c r="D34" s="28">
        <v>8</v>
      </c>
      <c r="E34" s="28">
        <v>1</v>
      </c>
      <c r="F34" s="28">
        <v>0</v>
      </c>
      <c r="G34" s="28">
        <v>1</v>
      </c>
      <c r="H34" s="28">
        <v>0</v>
      </c>
      <c r="I34" s="29">
        <v>23</v>
      </c>
      <c r="J34" s="36">
        <v>0.56521739130434778</v>
      </c>
      <c r="K34" s="37">
        <v>0.34782608695652173</v>
      </c>
      <c r="L34" s="37">
        <v>4.3478260869565216E-2</v>
      </c>
      <c r="M34" s="37">
        <v>0</v>
      </c>
      <c r="N34" s="37">
        <v>4.3478260869565216E-2</v>
      </c>
      <c r="O34" s="37">
        <v>0</v>
      </c>
      <c r="P34" s="38">
        <v>1</v>
      </c>
      <c r="Q34" s="43">
        <v>3.5454545454545454</v>
      </c>
    </row>
    <row r="35" spans="1:18" ht="38.25" customHeight="1" x14ac:dyDescent="0.25">
      <c r="A35" s="20" t="s">
        <v>45</v>
      </c>
      <c r="B35" s="87" t="s">
        <v>63</v>
      </c>
      <c r="C35" s="27">
        <v>16</v>
      </c>
      <c r="D35" s="28">
        <v>7</v>
      </c>
      <c r="E35" s="28">
        <v>0</v>
      </c>
      <c r="F35" s="28">
        <v>0</v>
      </c>
      <c r="G35" s="28">
        <v>0</v>
      </c>
      <c r="H35" s="28">
        <v>0</v>
      </c>
      <c r="I35" s="29">
        <v>23</v>
      </c>
      <c r="J35" s="36">
        <v>0.69565217391304346</v>
      </c>
      <c r="K35" s="37">
        <v>0.30434782608695654</v>
      </c>
      <c r="L35" s="37">
        <v>0</v>
      </c>
      <c r="M35" s="37">
        <v>0</v>
      </c>
      <c r="N35" s="37">
        <v>0</v>
      </c>
      <c r="O35" s="37">
        <v>0</v>
      </c>
      <c r="P35" s="38">
        <v>1</v>
      </c>
      <c r="Q35" s="43">
        <v>3.6956521739130435</v>
      </c>
    </row>
    <row r="36" spans="1:18" ht="26.25" customHeight="1" x14ac:dyDescent="0.25">
      <c r="A36" s="22" t="s">
        <v>46</v>
      </c>
      <c r="B36" s="93" t="s">
        <v>47</v>
      </c>
      <c r="C36" s="30">
        <v>13</v>
      </c>
      <c r="D36" s="31">
        <v>9</v>
      </c>
      <c r="E36" s="31">
        <v>1</v>
      </c>
      <c r="F36" s="31">
        <v>0</v>
      </c>
      <c r="G36" s="31">
        <v>0</v>
      </c>
      <c r="H36" s="31">
        <v>0</v>
      </c>
      <c r="I36" s="32">
        <v>23</v>
      </c>
      <c r="J36" s="39">
        <v>0.56521739130434778</v>
      </c>
      <c r="K36" s="40">
        <v>0.39130434782608697</v>
      </c>
      <c r="L36" s="40">
        <v>4.3478260869565216E-2</v>
      </c>
      <c r="M36" s="40">
        <v>0</v>
      </c>
      <c r="N36" s="40">
        <v>0</v>
      </c>
      <c r="O36" s="40">
        <v>0</v>
      </c>
      <c r="P36" s="41">
        <v>1</v>
      </c>
      <c r="Q36" s="44">
        <v>3.5217391304347827</v>
      </c>
    </row>
    <row r="40" spans="1:18" s="2" customFormat="1" x14ac:dyDescent="0.25">
      <c r="A40" s="15" t="s">
        <v>49</v>
      </c>
      <c r="B40" s="6"/>
      <c r="C40" s="4" t="s">
        <v>12</v>
      </c>
      <c r="D40" s="5"/>
      <c r="E40" s="5"/>
      <c r="F40" s="5"/>
      <c r="G40" s="5"/>
      <c r="H40" s="5"/>
      <c r="I40" s="6"/>
      <c r="J40" s="4" t="s">
        <v>13</v>
      </c>
      <c r="K40" s="5"/>
      <c r="L40" s="5"/>
      <c r="M40" s="5"/>
      <c r="N40" s="5"/>
      <c r="O40" s="5"/>
      <c r="P40" s="6"/>
      <c r="Q40" s="7"/>
      <c r="R40"/>
    </row>
    <row r="41" spans="1:18" ht="42" customHeight="1" x14ac:dyDescent="0.25">
      <c r="A41" s="16"/>
      <c r="B41" s="12"/>
      <c r="C41" s="8" t="s">
        <v>5</v>
      </c>
      <c r="D41" s="9" t="s">
        <v>6</v>
      </c>
      <c r="E41" s="9" t="s">
        <v>7</v>
      </c>
      <c r="F41" s="9" t="s">
        <v>8</v>
      </c>
      <c r="G41" s="9" t="s">
        <v>9</v>
      </c>
      <c r="H41" s="9" t="s">
        <v>10</v>
      </c>
      <c r="I41" s="10" t="s">
        <v>0</v>
      </c>
      <c r="J41" s="8" t="s">
        <v>5</v>
      </c>
      <c r="K41" s="9" t="s">
        <v>6</v>
      </c>
      <c r="L41" s="9" t="s">
        <v>7</v>
      </c>
      <c r="M41" s="9" t="s">
        <v>8</v>
      </c>
      <c r="N41" s="9" t="s">
        <v>9</v>
      </c>
      <c r="O41" s="9" t="s">
        <v>10</v>
      </c>
      <c r="P41" s="10" t="s">
        <v>0</v>
      </c>
      <c r="Q41" s="11" t="s">
        <v>11</v>
      </c>
    </row>
    <row r="42" spans="1:18" ht="17.25" customHeight="1" x14ac:dyDescent="0.25">
      <c r="A42" s="18" t="s">
        <v>50</v>
      </c>
      <c r="B42" s="88" t="s">
        <v>51</v>
      </c>
      <c r="C42" s="24">
        <v>18</v>
      </c>
      <c r="D42" s="25">
        <v>1</v>
      </c>
      <c r="E42" s="25">
        <v>1</v>
      </c>
      <c r="F42" s="25">
        <v>3</v>
      </c>
      <c r="G42" s="25">
        <v>0</v>
      </c>
      <c r="H42" s="25">
        <v>0</v>
      </c>
      <c r="I42" s="26">
        <v>23</v>
      </c>
      <c r="J42" s="33">
        <v>0.78260869565217395</v>
      </c>
      <c r="K42" s="34">
        <v>4.3478260869565216E-2</v>
      </c>
      <c r="L42" s="34">
        <v>4.3478260869565216E-2</v>
      </c>
      <c r="M42" s="34">
        <v>0.13043478260869565</v>
      </c>
      <c r="N42" s="34">
        <v>0</v>
      </c>
      <c r="O42" s="34">
        <v>0</v>
      </c>
      <c r="P42" s="35">
        <v>1</v>
      </c>
      <c r="Q42" s="42">
        <v>3.4782608695652173</v>
      </c>
    </row>
    <row r="43" spans="1:18" x14ac:dyDescent="0.25">
      <c r="A43" s="20" t="s">
        <v>52</v>
      </c>
      <c r="B43" s="87" t="s">
        <v>53</v>
      </c>
      <c r="C43" s="27">
        <v>10</v>
      </c>
      <c r="D43" s="28">
        <v>10</v>
      </c>
      <c r="E43" s="28">
        <v>2</v>
      </c>
      <c r="F43" s="28">
        <v>1</v>
      </c>
      <c r="G43" s="28">
        <v>0</v>
      </c>
      <c r="H43" s="28">
        <v>0</v>
      </c>
      <c r="I43" s="29">
        <v>23</v>
      </c>
      <c r="J43" s="36">
        <v>0.43478260869565216</v>
      </c>
      <c r="K43" s="37">
        <v>0.43478260869565216</v>
      </c>
      <c r="L43" s="37">
        <v>8.6956521739130432E-2</v>
      </c>
      <c r="M43" s="37">
        <v>4.3478260869565216E-2</v>
      </c>
      <c r="N43" s="37">
        <v>0</v>
      </c>
      <c r="O43" s="37">
        <v>0</v>
      </c>
      <c r="P43" s="38">
        <v>1</v>
      </c>
      <c r="Q43" s="43">
        <v>3.2608695652173911</v>
      </c>
    </row>
    <row r="44" spans="1:18" x14ac:dyDescent="0.25">
      <c r="A44" s="20" t="s">
        <v>54</v>
      </c>
      <c r="B44" s="87" t="s">
        <v>55</v>
      </c>
      <c r="C44" s="27">
        <v>7</v>
      </c>
      <c r="D44" s="28">
        <v>14</v>
      </c>
      <c r="E44" s="28">
        <v>1</v>
      </c>
      <c r="F44" s="28">
        <v>1</v>
      </c>
      <c r="G44" s="28">
        <v>0</v>
      </c>
      <c r="H44" s="28">
        <v>0</v>
      </c>
      <c r="I44" s="29">
        <v>23</v>
      </c>
      <c r="J44" s="36">
        <v>0.30434782608695654</v>
      </c>
      <c r="K44" s="37">
        <v>0.60869565217391308</v>
      </c>
      <c r="L44" s="37">
        <v>4.3478260869565216E-2</v>
      </c>
      <c r="M44" s="37">
        <v>4.3478260869565216E-2</v>
      </c>
      <c r="N44" s="37">
        <v>0</v>
      </c>
      <c r="O44" s="37">
        <v>0</v>
      </c>
      <c r="P44" s="38">
        <v>1</v>
      </c>
      <c r="Q44" s="43">
        <v>3.1739130434782608</v>
      </c>
    </row>
    <row r="45" spans="1:18" ht="25.5" x14ac:dyDescent="0.25">
      <c r="A45" s="22" t="s">
        <v>56</v>
      </c>
      <c r="B45" s="93" t="s">
        <v>57</v>
      </c>
      <c r="C45" s="30">
        <v>13</v>
      </c>
      <c r="D45" s="31">
        <v>9</v>
      </c>
      <c r="E45" s="31">
        <v>1</v>
      </c>
      <c r="F45" s="31">
        <v>0</v>
      </c>
      <c r="G45" s="31">
        <v>0</v>
      </c>
      <c r="H45" s="31">
        <v>0</v>
      </c>
      <c r="I45" s="32">
        <v>23</v>
      </c>
      <c r="J45" s="39">
        <v>0.56521739130434778</v>
      </c>
      <c r="K45" s="40">
        <v>0.39130434782608697</v>
      </c>
      <c r="L45" s="40">
        <v>4.3478260869565216E-2</v>
      </c>
      <c r="M45" s="40">
        <v>0</v>
      </c>
      <c r="N45" s="40">
        <v>0</v>
      </c>
      <c r="O45" s="40">
        <v>0</v>
      </c>
      <c r="P45" s="41">
        <v>1</v>
      </c>
      <c r="Q45" s="44">
        <v>3.5217391304347827</v>
      </c>
    </row>
    <row r="46" spans="1:18" ht="4.5" customHeight="1" x14ac:dyDescent="0.25"/>
    <row r="47" spans="1:18" x14ac:dyDescent="0.25">
      <c r="A47" s="15" t="s">
        <v>69</v>
      </c>
      <c r="B47" s="6"/>
      <c r="C47" s="4" t="s">
        <v>12</v>
      </c>
      <c r="D47" s="5"/>
      <c r="E47" s="5"/>
      <c r="F47" s="6"/>
      <c r="G47" s="4" t="s">
        <v>13</v>
      </c>
      <c r="H47" s="5"/>
      <c r="I47" s="5"/>
      <c r="J47" s="6"/>
      <c r="K47"/>
      <c r="L47"/>
      <c r="M47"/>
      <c r="N47"/>
    </row>
    <row r="48" spans="1:18" ht="26.25" customHeight="1" x14ac:dyDescent="0.25">
      <c r="A48" s="16"/>
      <c r="B48" s="12"/>
      <c r="C48" s="91" t="s">
        <v>99</v>
      </c>
      <c r="D48" s="92" t="s">
        <v>100</v>
      </c>
      <c r="E48" s="9" t="s">
        <v>10</v>
      </c>
      <c r="F48" s="10" t="s">
        <v>0</v>
      </c>
      <c r="G48" s="91" t="s">
        <v>99</v>
      </c>
      <c r="H48" s="92" t="s">
        <v>100</v>
      </c>
      <c r="I48" s="9" t="s">
        <v>10</v>
      </c>
      <c r="J48" s="10" t="s">
        <v>0</v>
      </c>
      <c r="K48"/>
      <c r="L48"/>
      <c r="M48"/>
      <c r="N48"/>
    </row>
    <row r="49" spans="1:18" ht="15.75" customHeight="1" x14ac:dyDescent="0.25">
      <c r="A49" s="89" t="s">
        <v>107</v>
      </c>
      <c r="B49" s="94" t="s">
        <v>98</v>
      </c>
      <c r="C49" s="100">
        <v>18</v>
      </c>
      <c r="D49" s="101">
        <v>5</v>
      </c>
      <c r="E49" s="101">
        <v>0</v>
      </c>
      <c r="F49" s="102">
        <v>23</v>
      </c>
      <c r="G49" s="103">
        <v>0.78260869565217395</v>
      </c>
      <c r="H49" s="104">
        <v>0.21739130434782608</v>
      </c>
      <c r="I49" s="104">
        <v>0</v>
      </c>
      <c r="J49" s="105">
        <v>1</v>
      </c>
      <c r="K49"/>
      <c r="L49"/>
      <c r="M49"/>
      <c r="N49"/>
    </row>
    <row r="50" spans="1:18" ht="6" customHeight="1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</row>
    <row r="51" spans="1:18" ht="6" customHeight="1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</row>
    <row r="52" spans="1:18" ht="6" customHeight="1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</row>
    <row r="53" spans="1:18" ht="6" customHeight="1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</row>
    <row r="54" spans="1:18" ht="6" customHeight="1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</row>
    <row r="55" spans="1:18" x14ac:dyDescent="0.25">
      <c r="A55" s="15" t="s">
        <v>69</v>
      </c>
      <c r="B55" s="6"/>
      <c r="C55" s="4" t="s">
        <v>12</v>
      </c>
      <c r="D55" s="5"/>
      <c r="E55" s="5"/>
      <c r="F55" s="5"/>
      <c r="G55" s="5"/>
      <c r="H55" s="6"/>
      <c r="I55" s="4" t="s">
        <v>13</v>
      </c>
      <c r="J55" s="5"/>
      <c r="K55" s="5"/>
      <c r="L55" s="5"/>
      <c r="M55" s="5"/>
      <c r="N55" s="6"/>
    </row>
    <row r="56" spans="1:18" ht="40.5" customHeight="1" x14ac:dyDescent="0.25">
      <c r="A56" s="16"/>
      <c r="B56" s="12"/>
      <c r="C56" s="8" t="s">
        <v>101</v>
      </c>
      <c r="D56" s="9" t="s">
        <v>102</v>
      </c>
      <c r="E56" s="9" t="s">
        <v>103</v>
      </c>
      <c r="F56" s="9" t="s">
        <v>104</v>
      </c>
      <c r="G56" s="9" t="s">
        <v>10</v>
      </c>
      <c r="H56" s="10" t="s">
        <v>0</v>
      </c>
      <c r="I56" s="8" t="s">
        <v>101</v>
      </c>
      <c r="J56" s="9" t="s">
        <v>102</v>
      </c>
      <c r="K56" s="9" t="s">
        <v>103</v>
      </c>
      <c r="L56" s="9" t="s">
        <v>104</v>
      </c>
      <c r="M56" s="9" t="s">
        <v>10</v>
      </c>
      <c r="N56" s="10" t="s">
        <v>0</v>
      </c>
    </row>
    <row r="57" spans="1:18" ht="15" customHeight="1" x14ac:dyDescent="0.25">
      <c r="A57" s="89" t="s">
        <v>119</v>
      </c>
      <c r="B57" s="90" t="s">
        <v>105</v>
      </c>
      <c r="C57" s="100">
        <v>16</v>
      </c>
      <c r="D57" s="101">
        <v>0</v>
      </c>
      <c r="E57" s="101">
        <v>0</v>
      </c>
      <c r="F57" s="101">
        <v>2</v>
      </c>
      <c r="G57" s="101">
        <v>0</v>
      </c>
      <c r="H57" s="102">
        <v>18</v>
      </c>
      <c r="I57" s="103">
        <v>0.88888888888888884</v>
      </c>
      <c r="J57" s="104">
        <v>0</v>
      </c>
      <c r="K57" s="104">
        <v>0</v>
      </c>
      <c r="L57" s="104">
        <v>0.1111111111111111</v>
      </c>
      <c r="M57" s="104">
        <v>0</v>
      </c>
      <c r="N57" s="105">
        <v>1</v>
      </c>
    </row>
    <row r="58" spans="1:18" ht="3.75" customHeight="1" x14ac:dyDescent="0.25"/>
    <row r="59" spans="1:18" ht="3.75" customHeight="1" x14ac:dyDescent="0.25"/>
    <row r="60" spans="1:18" ht="3.75" customHeight="1" x14ac:dyDescent="0.25"/>
    <row r="61" spans="1:18" ht="3.75" customHeight="1" x14ac:dyDescent="0.25"/>
    <row r="62" spans="1:18" customFormat="1" ht="3.75" customHeight="1" x14ac:dyDescent="0.25"/>
    <row r="63" spans="1:18" customFormat="1" ht="3.75" customHeight="1" x14ac:dyDescent="0.25"/>
    <row r="64" spans="1:18" s="2" customFormat="1" ht="13.5" customHeight="1" x14ac:dyDescent="0.25">
      <c r="A64" s="15" t="s">
        <v>69</v>
      </c>
      <c r="B64" s="6"/>
      <c r="C64" s="4" t="s">
        <v>12</v>
      </c>
      <c r="D64" s="5"/>
      <c r="E64" s="5"/>
      <c r="F64" s="5"/>
      <c r="G64" s="5"/>
      <c r="H64" s="5"/>
      <c r="I64" s="6"/>
      <c r="J64" s="4" t="s">
        <v>13</v>
      </c>
      <c r="K64" s="5"/>
      <c r="L64" s="5"/>
      <c r="M64" s="5"/>
      <c r="N64" s="5"/>
      <c r="O64" s="5"/>
      <c r="P64" s="6"/>
      <c r="Q64" s="7"/>
      <c r="R64"/>
    </row>
    <row r="65" spans="1:17" ht="39" customHeight="1" x14ac:dyDescent="0.25">
      <c r="A65" s="16"/>
      <c r="B65" s="12"/>
      <c r="C65" s="8" t="s">
        <v>5</v>
      </c>
      <c r="D65" s="9" t="s">
        <v>6</v>
      </c>
      <c r="E65" s="9" t="s">
        <v>7</v>
      </c>
      <c r="F65" s="9" t="s">
        <v>8</v>
      </c>
      <c r="G65" s="9" t="s">
        <v>9</v>
      </c>
      <c r="H65" s="9" t="s">
        <v>10</v>
      </c>
      <c r="I65" s="10" t="s">
        <v>0</v>
      </c>
      <c r="J65" s="8" t="s">
        <v>5</v>
      </c>
      <c r="K65" s="9" t="s">
        <v>6</v>
      </c>
      <c r="L65" s="9" t="s">
        <v>7</v>
      </c>
      <c r="M65" s="9" t="s">
        <v>8</v>
      </c>
      <c r="N65" s="9" t="s">
        <v>9</v>
      </c>
      <c r="O65" s="9" t="s">
        <v>10</v>
      </c>
      <c r="P65" s="10" t="s">
        <v>0</v>
      </c>
      <c r="Q65" s="11" t="s">
        <v>11</v>
      </c>
    </row>
    <row r="66" spans="1:17" ht="27" customHeight="1" x14ac:dyDescent="0.25">
      <c r="A66" s="18" t="s">
        <v>107</v>
      </c>
      <c r="B66" s="88" t="s">
        <v>70</v>
      </c>
      <c r="C66" s="27">
        <v>13</v>
      </c>
      <c r="D66" s="28">
        <v>4</v>
      </c>
      <c r="E66" s="28">
        <v>1</v>
      </c>
      <c r="F66" s="28">
        <v>0</v>
      </c>
      <c r="G66" s="28">
        <v>0</v>
      </c>
      <c r="H66" s="28">
        <v>0</v>
      </c>
      <c r="I66" s="29">
        <v>18</v>
      </c>
      <c r="J66" s="36">
        <v>0.72222222222222221</v>
      </c>
      <c r="K66" s="37">
        <v>0.22222222222222221</v>
      </c>
      <c r="L66" s="37">
        <v>5.5555555555555552E-2</v>
      </c>
      <c r="M66" s="37">
        <v>0</v>
      </c>
      <c r="N66" s="37">
        <v>0</v>
      </c>
      <c r="O66" s="37">
        <v>0</v>
      </c>
      <c r="P66" s="38">
        <v>1</v>
      </c>
      <c r="Q66" s="43">
        <v>3.6666666666666665</v>
      </c>
    </row>
    <row r="67" spans="1:17" ht="27.75" customHeight="1" x14ac:dyDescent="0.25">
      <c r="A67" s="20" t="s">
        <v>108</v>
      </c>
      <c r="B67" s="87" t="s">
        <v>71</v>
      </c>
      <c r="C67" s="27">
        <v>15</v>
      </c>
      <c r="D67" s="28">
        <v>3</v>
      </c>
      <c r="E67" s="28">
        <v>0</v>
      </c>
      <c r="F67" s="28">
        <v>0</v>
      </c>
      <c r="G67" s="28">
        <v>0</v>
      </c>
      <c r="H67" s="28">
        <v>0</v>
      </c>
      <c r="I67" s="29">
        <v>18</v>
      </c>
      <c r="J67" s="36">
        <v>0.83333333333333337</v>
      </c>
      <c r="K67" s="37">
        <v>0.16666666666666666</v>
      </c>
      <c r="L67" s="37">
        <v>0</v>
      </c>
      <c r="M67" s="37">
        <v>0</v>
      </c>
      <c r="N67" s="37">
        <v>0</v>
      </c>
      <c r="O67" s="37">
        <v>0</v>
      </c>
      <c r="P67" s="38">
        <v>1</v>
      </c>
      <c r="Q67" s="43">
        <v>3.8333333333333335</v>
      </c>
    </row>
    <row r="68" spans="1:17" ht="27.75" customHeight="1" x14ac:dyDescent="0.25">
      <c r="A68" s="20" t="s">
        <v>109</v>
      </c>
      <c r="B68" s="87" t="s">
        <v>72</v>
      </c>
      <c r="C68" s="27">
        <v>14</v>
      </c>
      <c r="D68" s="28">
        <v>4</v>
      </c>
      <c r="E68" s="28">
        <v>0</v>
      </c>
      <c r="F68" s="28">
        <v>0</v>
      </c>
      <c r="G68" s="28">
        <v>0</v>
      </c>
      <c r="H68" s="28">
        <v>0</v>
      </c>
      <c r="I68" s="29">
        <v>18</v>
      </c>
      <c r="J68" s="36">
        <v>0.77777777777777779</v>
      </c>
      <c r="K68" s="37">
        <v>0.22222222222222221</v>
      </c>
      <c r="L68" s="37">
        <v>0</v>
      </c>
      <c r="M68" s="37">
        <v>0</v>
      </c>
      <c r="N68" s="37">
        <v>0</v>
      </c>
      <c r="O68" s="37">
        <v>0</v>
      </c>
      <c r="P68" s="38">
        <v>1</v>
      </c>
      <c r="Q68" s="43">
        <v>3.7777777777777777</v>
      </c>
    </row>
    <row r="69" spans="1:17" ht="27" customHeight="1" x14ac:dyDescent="0.25">
      <c r="A69" s="20" t="s">
        <v>110</v>
      </c>
      <c r="B69" s="87" t="s">
        <v>73</v>
      </c>
      <c r="C69" s="27">
        <v>15</v>
      </c>
      <c r="D69" s="28">
        <v>2</v>
      </c>
      <c r="E69" s="28">
        <v>1</v>
      </c>
      <c r="F69" s="28">
        <v>0</v>
      </c>
      <c r="G69" s="28">
        <v>0</v>
      </c>
      <c r="H69" s="28">
        <v>0</v>
      </c>
      <c r="I69" s="29">
        <v>18</v>
      </c>
      <c r="J69" s="36">
        <v>0.83333333333333337</v>
      </c>
      <c r="K69" s="37">
        <v>0.1111111111111111</v>
      </c>
      <c r="L69" s="37">
        <v>5.5555555555555552E-2</v>
      </c>
      <c r="M69" s="37">
        <v>0</v>
      </c>
      <c r="N69" s="37">
        <v>0</v>
      </c>
      <c r="O69" s="37">
        <v>0</v>
      </c>
      <c r="P69" s="38">
        <v>1</v>
      </c>
      <c r="Q69" s="43">
        <v>3.7777777777777777</v>
      </c>
    </row>
    <row r="70" spans="1:17" ht="25.5" x14ac:dyDescent="0.25">
      <c r="A70" s="20" t="s">
        <v>111</v>
      </c>
      <c r="B70" s="87" t="s">
        <v>74</v>
      </c>
      <c r="C70" s="27">
        <v>9</v>
      </c>
      <c r="D70" s="28">
        <v>9</v>
      </c>
      <c r="E70" s="28">
        <v>0</v>
      </c>
      <c r="F70" s="28">
        <v>0</v>
      </c>
      <c r="G70" s="28">
        <v>0</v>
      </c>
      <c r="H70" s="28">
        <v>0</v>
      </c>
      <c r="I70" s="29">
        <v>18</v>
      </c>
      <c r="J70" s="36">
        <v>0.5</v>
      </c>
      <c r="K70" s="37">
        <v>0.5</v>
      </c>
      <c r="L70" s="37">
        <v>0</v>
      </c>
      <c r="M70" s="37">
        <v>0</v>
      </c>
      <c r="N70" s="37">
        <v>0</v>
      </c>
      <c r="O70" s="37">
        <v>0</v>
      </c>
      <c r="P70" s="38">
        <v>1</v>
      </c>
      <c r="Q70" s="43">
        <v>3.5</v>
      </c>
    </row>
    <row r="71" spans="1:17" ht="27.75" customHeight="1" x14ac:dyDescent="0.25">
      <c r="A71" s="20" t="s">
        <v>112</v>
      </c>
      <c r="B71" s="87" t="s">
        <v>75</v>
      </c>
      <c r="C71" s="27">
        <v>16</v>
      </c>
      <c r="D71" s="28">
        <v>2</v>
      </c>
      <c r="E71" s="28">
        <v>0</v>
      </c>
      <c r="F71" s="28">
        <v>0</v>
      </c>
      <c r="G71" s="28">
        <v>0</v>
      </c>
      <c r="H71" s="28">
        <v>0</v>
      </c>
      <c r="I71" s="29">
        <v>18</v>
      </c>
      <c r="J71" s="36">
        <v>0.88888888888888884</v>
      </c>
      <c r="K71" s="37">
        <v>0.1111111111111111</v>
      </c>
      <c r="L71" s="37">
        <v>0</v>
      </c>
      <c r="M71" s="37">
        <v>0</v>
      </c>
      <c r="N71" s="37">
        <v>0</v>
      </c>
      <c r="O71" s="37">
        <v>0</v>
      </c>
      <c r="P71" s="38">
        <v>1</v>
      </c>
      <c r="Q71" s="43">
        <v>3.8888888888888888</v>
      </c>
    </row>
    <row r="72" spans="1:17" ht="25.5" x14ac:dyDescent="0.25">
      <c r="A72" s="20" t="s">
        <v>113</v>
      </c>
      <c r="B72" s="87" t="s">
        <v>76</v>
      </c>
      <c r="C72" s="27">
        <v>15</v>
      </c>
      <c r="D72" s="28">
        <v>2</v>
      </c>
      <c r="E72" s="28">
        <v>1</v>
      </c>
      <c r="F72" s="28">
        <v>0</v>
      </c>
      <c r="G72" s="28">
        <v>0</v>
      </c>
      <c r="H72" s="28">
        <v>0</v>
      </c>
      <c r="I72" s="29">
        <v>18</v>
      </c>
      <c r="J72" s="36">
        <v>0.83333333333333337</v>
      </c>
      <c r="K72" s="37">
        <v>0.1111111111111111</v>
      </c>
      <c r="L72" s="37">
        <v>5.5555555555555552E-2</v>
      </c>
      <c r="M72" s="37">
        <v>0</v>
      </c>
      <c r="N72" s="37">
        <v>0</v>
      </c>
      <c r="O72" s="37">
        <v>0</v>
      </c>
      <c r="P72" s="38">
        <v>1</v>
      </c>
      <c r="Q72" s="43">
        <v>3.7777777777777777</v>
      </c>
    </row>
    <row r="73" spans="1:17" ht="25.5" x14ac:dyDescent="0.25">
      <c r="A73" s="20" t="s">
        <v>114</v>
      </c>
      <c r="B73" s="87" t="s">
        <v>77</v>
      </c>
      <c r="C73" s="27">
        <v>15</v>
      </c>
      <c r="D73" s="28">
        <v>2</v>
      </c>
      <c r="E73" s="28">
        <v>1</v>
      </c>
      <c r="F73" s="28">
        <v>0</v>
      </c>
      <c r="G73" s="28">
        <v>0</v>
      </c>
      <c r="H73" s="28">
        <v>0</v>
      </c>
      <c r="I73" s="29">
        <v>18</v>
      </c>
      <c r="J73" s="36">
        <v>0.83333333333333337</v>
      </c>
      <c r="K73" s="37">
        <v>0.1111111111111111</v>
      </c>
      <c r="L73" s="37">
        <v>5.5555555555555552E-2</v>
      </c>
      <c r="M73" s="37">
        <v>0</v>
      </c>
      <c r="N73" s="37">
        <v>0</v>
      </c>
      <c r="O73" s="37">
        <v>0</v>
      </c>
      <c r="P73" s="38">
        <v>1</v>
      </c>
      <c r="Q73" s="43">
        <v>3.7777777777777777</v>
      </c>
    </row>
    <row r="74" spans="1:17" ht="25.5" x14ac:dyDescent="0.25">
      <c r="A74" s="20" t="s">
        <v>115</v>
      </c>
      <c r="B74" s="87" t="s">
        <v>78</v>
      </c>
      <c r="C74" s="27">
        <v>15</v>
      </c>
      <c r="D74" s="28">
        <v>2</v>
      </c>
      <c r="E74" s="28">
        <v>1</v>
      </c>
      <c r="F74" s="28">
        <v>0</v>
      </c>
      <c r="G74" s="28">
        <v>0</v>
      </c>
      <c r="H74" s="28">
        <v>0</v>
      </c>
      <c r="I74" s="29">
        <v>18</v>
      </c>
      <c r="J74" s="36">
        <v>0.83333333333333337</v>
      </c>
      <c r="K74" s="37">
        <v>0.1111111111111111</v>
      </c>
      <c r="L74" s="37">
        <v>5.5555555555555552E-2</v>
      </c>
      <c r="M74" s="37">
        <v>0</v>
      </c>
      <c r="N74" s="37">
        <v>0</v>
      </c>
      <c r="O74" s="37">
        <v>0</v>
      </c>
      <c r="P74" s="38">
        <v>1</v>
      </c>
      <c r="Q74" s="43">
        <v>3.7777777777777777</v>
      </c>
    </row>
    <row r="75" spans="1:17" ht="25.5" x14ac:dyDescent="0.25">
      <c r="A75" s="20" t="s">
        <v>116</v>
      </c>
      <c r="B75" s="87" t="s">
        <v>79</v>
      </c>
      <c r="C75" s="27">
        <v>16</v>
      </c>
      <c r="D75" s="28">
        <v>2</v>
      </c>
      <c r="E75" s="28">
        <v>0</v>
      </c>
      <c r="F75" s="28">
        <v>0</v>
      </c>
      <c r="G75" s="28">
        <v>0</v>
      </c>
      <c r="H75" s="28">
        <v>0</v>
      </c>
      <c r="I75" s="29">
        <v>18</v>
      </c>
      <c r="J75" s="36">
        <v>0.88888888888888884</v>
      </c>
      <c r="K75" s="37">
        <v>0.1111111111111111</v>
      </c>
      <c r="L75" s="37">
        <v>0</v>
      </c>
      <c r="M75" s="37">
        <v>0</v>
      </c>
      <c r="N75" s="37">
        <v>0</v>
      </c>
      <c r="O75" s="37">
        <v>0</v>
      </c>
      <c r="P75" s="38">
        <v>1</v>
      </c>
      <c r="Q75" s="43">
        <v>3.8888888888888888</v>
      </c>
    </row>
    <row r="76" spans="1:17" ht="38.25" customHeight="1" x14ac:dyDescent="0.25">
      <c r="A76" s="20" t="s">
        <v>117</v>
      </c>
      <c r="B76" s="87" t="s">
        <v>80</v>
      </c>
      <c r="C76" s="27">
        <v>16</v>
      </c>
      <c r="D76" s="28">
        <v>2</v>
      </c>
      <c r="E76" s="28">
        <v>0</v>
      </c>
      <c r="F76" s="28">
        <v>0</v>
      </c>
      <c r="G76" s="28">
        <v>0</v>
      </c>
      <c r="H76" s="28">
        <v>0</v>
      </c>
      <c r="I76" s="29">
        <v>18</v>
      </c>
      <c r="J76" s="36">
        <v>0.88888888888888884</v>
      </c>
      <c r="K76" s="37">
        <v>0.1111111111111111</v>
      </c>
      <c r="L76" s="37">
        <v>0</v>
      </c>
      <c r="M76" s="37">
        <v>0</v>
      </c>
      <c r="N76" s="37">
        <v>0</v>
      </c>
      <c r="O76" s="37">
        <v>0</v>
      </c>
      <c r="P76" s="38">
        <v>1</v>
      </c>
      <c r="Q76" s="43">
        <v>3.8888888888888888</v>
      </c>
    </row>
    <row r="77" spans="1:17" ht="39.75" customHeight="1" x14ac:dyDescent="0.25">
      <c r="A77" s="22" t="s">
        <v>118</v>
      </c>
      <c r="B77" s="93" t="s">
        <v>81</v>
      </c>
      <c r="C77" s="30">
        <v>15</v>
      </c>
      <c r="D77" s="31">
        <v>3</v>
      </c>
      <c r="E77" s="31">
        <v>0</v>
      </c>
      <c r="F77" s="31">
        <v>0</v>
      </c>
      <c r="G77" s="31">
        <v>0</v>
      </c>
      <c r="H77" s="31">
        <v>0</v>
      </c>
      <c r="I77" s="32">
        <v>18</v>
      </c>
      <c r="J77" s="39">
        <v>0.83333333333333337</v>
      </c>
      <c r="K77" s="40">
        <v>0.16666666666666666</v>
      </c>
      <c r="L77" s="40">
        <v>0</v>
      </c>
      <c r="M77" s="40">
        <v>0</v>
      </c>
      <c r="N77" s="40">
        <v>0</v>
      </c>
      <c r="O77" s="40">
        <v>0</v>
      </c>
      <c r="P77" s="41">
        <v>1</v>
      </c>
      <c r="Q77" s="44">
        <v>3.8333333333333335</v>
      </c>
    </row>
    <row r="79" spans="1:17" customFormat="1" x14ac:dyDescent="0.25"/>
    <row r="80" spans="1:17" customFormat="1" ht="25.5" customHeight="1" x14ac:dyDescent="0.25"/>
    <row r="81" customFormat="1" ht="25.5" customHeigh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</sheetData>
  <pageMargins left="0.31496062992125984" right="0.23622047244094491" top="0.74803149606299213" bottom="0.43307086614173229" header="0.31496062992125984" footer="0.31496062992125984"/>
  <pageSetup paperSize="9" scale="97" orientation="landscape" r:id="rId1"/>
  <headerFooter>
    <oddHeader>&amp;LLinköpings kommun
Statistik &amp;&amp; Utredningar&amp;CAttitydundersökning i grundskolan ht 2016&amp;R&amp;P (&amp;N)</oddHeader>
  </headerFooter>
  <rowBreaks count="6" manualBreakCount="6">
    <brk id="14" max="16383" man="1"/>
    <brk id="28" max="16383" man="1"/>
    <brk id="37" max="16383" man="1"/>
    <brk id="46" max="16383" man="1"/>
    <brk id="61" max="16383" man="1"/>
    <brk id="7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1"/>
  <sheetViews>
    <sheetView zoomScale="150" zoomScaleNormal="150" workbookViewId="0">
      <selection activeCell="D9" sqref="D9"/>
    </sheetView>
  </sheetViews>
  <sheetFormatPr defaultRowHeight="15" x14ac:dyDescent="0.25"/>
  <cols>
    <col min="1" max="1" width="3.42578125" style="17" customWidth="1"/>
    <col min="2" max="2" width="24.42578125" style="1" customWidth="1"/>
    <col min="3" max="6" width="8.140625" style="1" customWidth="1"/>
    <col min="7" max="9" width="6.85546875" style="1" customWidth="1"/>
    <col min="10" max="13" width="8.140625" style="1" customWidth="1"/>
    <col min="14" max="16" width="6.85546875" style="1" customWidth="1"/>
    <col min="17" max="17" width="6" style="1" customWidth="1"/>
    <col min="18" max="18" width="5.7109375" customWidth="1"/>
    <col min="19" max="16384" width="9.140625" style="1"/>
  </cols>
  <sheetData>
    <row r="1" spans="1:18" s="3" customFormat="1" ht="15.75" x14ac:dyDescent="0.25">
      <c r="A1" s="13" t="s">
        <v>124</v>
      </c>
      <c r="R1"/>
    </row>
    <row r="2" spans="1:18" s="3" customFormat="1" ht="15.75" x14ac:dyDescent="0.25">
      <c r="A2" s="13" t="s">
        <v>65</v>
      </c>
      <c r="R2"/>
    </row>
    <row r="3" spans="1:18" s="3" customFormat="1" ht="15.75" x14ac:dyDescent="0.25">
      <c r="A3" s="13"/>
      <c r="R3"/>
    </row>
    <row r="4" spans="1:18" s="2" customFormat="1" x14ac:dyDescent="0.25">
      <c r="A4" s="14"/>
      <c r="R4"/>
    </row>
    <row r="5" spans="1:18" s="2" customFormat="1" x14ac:dyDescent="0.25">
      <c r="A5" s="15" t="s">
        <v>3</v>
      </c>
      <c r="B5" s="6"/>
      <c r="C5" s="4" t="s">
        <v>12</v>
      </c>
      <c r="D5" s="5"/>
      <c r="E5" s="5"/>
      <c r="F5" s="5"/>
      <c r="G5" s="5"/>
      <c r="H5" s="5"/>
      <c r="I5" s="6"/>
      <c r="J5" s="4" t="s">
        <v>13</v>
      </c>
      <c r="K5" s="5"/>
      <c r="L5" s="5"/>
      <c r="M5" s="5"/>
      <c r="N5" s="5"/>
      <c r="O5" s="5"/>
      <c r="P5" s="6"/>
      <c r="Q5" s="7"/>
      <c r="R5"/>
    </row>
    <row r="6" spans="1:18" ht="42" customHeight="1" x14ac:dyDescent="0.25">
      <c r="A6" s="16"/>
      <c r="B6" s="12"/>
      <c r="C6" s="8" t="s">
        <v>5</v>
      </c>
      <c r="D6" s="9" t="s">
        <v>6</v>
      </c>
      <c r="E6" s="9" t="s">
        <v>7</v>
      </c>
      <c r="F6" s="9" t="s">
        <v>8</v>
      </c>
      <c r="G6" s="9" t="s">
        <v>9</v>
      </c>
      <c r="H6" s="9" t="s">
        <v>10</v>
      </c>
      <c r="I6" s="10" t="s">
        <v>0</v>
      </c>
      <c r="J6" s="8" t="s">
        <v>5</v>
      </c>
      <c r="K6" s="9" t="s">
        <v>6</v>
      </c>
      <c r="L6" s="9" t="s">
        <v>7</v>
      </c>
      <c r="M6" s="9" t="s">
        <v>8</v>
      </c>
      <c r="N6" s="9" t="s">
        <v>9</v>
      </c>
      <c r="O6" s="9" t="s">
        <v>10</v>
      </c>
      <c r="P6" s="10" t="s">
        <v>0</v>
      </c>
      <c r="Q6" s="11" t="s">
        <v>11</v>
      </c>
    </row>
    <row r="7" spans="1:18" s="53" customFormat="1" ht="19.5" customHeight="1" x14ac:dyDescent="0.25">
      <c r="A7" s="18" t="s">
        <v>1</v>
      </c>
      <c r="B7" s="88" t="s">
        <v>2</v>
      </c>
      <c r="C7" s="46">
        <v>17</v>
      </c>
      <c r="D7" s="47">
        <v>6</v>
      </c>
      <c r="E7" s="47">
        <v>2</v>
      </c>
      <c r="F7" s="47">
        <v>0</v>
      </c>
      <c r="G7" s="47">
        <v>0</v>
      </c>
      <c r="H7" s="47">
        <v>0</v>
      </c>
      <c r="I7" s="48">
        <v>25</v>
      </c>
      <c r="J7" s="49">
        <v>0.68</v>
      </c>
      <c r="K7" s="50">
        <v>0.24</v>
      </c>
      <c r="L7" s="50">
        <v>0.08</v>
      </c>
      <c r="M7" s="50">
        <v>0</v>
      </c>
      <c r="N7" s="50">
        <v>0</v>
      </c>
      <c r="O7" s="50">
        <v>0</v>
      </c>
      <c r="P7" s="51">
        <v>1</v>
      </c>
      <c r="Q7" s="52">
        <v>3.6</v>
      </c>
      <c r="R7"/>
    </row>
    <row r="8" spans="1:18" ht="27.75" customHeight="1" x14ac:dyDescent="0.25">
      <c r="A8" s="20" t="s">
        <v>14</v>
      </c>
      <c r="B8" s="87" t="s">
        <v>15</v>
      </c>
      <c r="C8" s="27">
        <v>17</v>
      </c>
      <c r="D8" s="28">
        <v>6</v>
      </c>
      <c r="E8" s="28">
        <v>0</v>
      </c>
      <c r="F8" s="28">
        <v>2</v>
      </c>
      <c r="G8" s="28">
        <v>0</v>
      </c>
      <c r="H8" s="28">
        <v>0</v>
      </c>
      <c r="I8" s="29">
        <v>25</v>
      </c>
      <c r="J8" s="36">
        <v>0.68</v>
      </c>
      <c r="K8" s="37">
        <v>0.24</v>
      </c>
      <c r="L8" s="37">
        <v>0</v>
      </c>
      <c r="M8" s="37">
        <v>0.08</v>
      </c>
      <c r="N8" s="37">
        <v>0</v>
      </c>
      <c r="O8" s="37">
        <v>0</v>
      </c>
      <c r="P8" s="38">
        <v>1</v>
      </c>
      <c r="Q8" s="43">
        <v>3.52</v>
      </c>
    </row>
    <row r="9" spans="1:18" ht="39" customHeight="1" x14ac:dyDescent="0.25">
      <c r="A9" s="20" t="s">
        <v>16</v>
      </c>
      <c r="B9" s="87" t="s">
        <v>17</v>
      </c>
      <c r="C9" s="27">
        <v>15</v>
      </c>
      <c r="D9" s="28">
        <v>7</v>
      </c>
      <c r="E9" s="28">
        <v>1</v>
      </c>
      <c r="F9" s="28">
        <v>2</v>
      </c>
      <c r="G9" s="28">
        <v>0</v>
      </c>
      <c r="H9" s="28">
        <v>0</v>
      </c>
      <c r="I9" s="29">
        <v>25</v>
      </c>
      <c r="J9" s="36">
        <v>0.6</v>
      </c>
      <c r="K9" s="37">
        <v>0.28000000000000003</v>
      </c>
      <c r="L9" s="37">
        <v>0.04</v>
      </c>
      <c r="M9" s="37">
        <v>0.08</v>
      </c>
      <c r="N9" s="37">
        <v>0</v>
      </c>
      <c r="O9" s="37">
        <v>0</v>
      </c>
      <c r="P9" s="38">
        <v>1</v>
      </c>
      <c r="Q9" s="43">
        <v>3.4</v>
      </c>
    </row>
    <row r="10" spans="1:18" ht="39.75" customHeight="1" x14ac:dyDescent="0.25">
      <c r="A10" s="20" t="s">
        <v>18</v>
      </c>
      <c r="B10" s="87" t="s">
        <v>58</v>
      </c>
      <c r="C10" s="27">
        <v>10</v>
      </c>
      <c r="D10" s="28">
        <v>10</v>
      </c>
      <c r="E10" s="28">
        <v>2</v>
      </c>
      <c r="F10" s="28">
        <v>3</v>
      </c>
      <c r="G10" s="28">
        <v>0</v>
      </c>
      <c r="H10" s="28">
        <v>0</v>
      </c>
      <c r="I10" s="29">
        <v>25</v>
      </c>
      <c r="J10" s="36">
        <v>0.4</v>
      </c>
      <c r="K10" s="37">
        <v>0.4</v>
      </c>
      <c r="L10" s="37">
        <v>0.08</v>
      </c>
      <c r="M10" s="37">
        <v>0.12</v>
      </c>
      <c r="N10" s="37">
        <v>0</v>
      </c>
      <c r="O10" s="37">
        <v>0</v>
      </c>
      <c r="P10" s="38">
        <v>1</v>
      </c>
      <c r="Q10" s="43">
        <v>3.08</v>
      </c>
    </row>
    <row r="11" spans="1:18" ht="38.25" x14ac:dyDescent="0.25">
      <c r="A11" s="20" t="s">
        <v>19</v>
      </c>
      <c r="B11" s="87" t="s">
        <v>20</v>
      </c>
      <c r="C11" s="27">
        <v>10</v>
      </c>
      <c r="D11" s="28">
        <v>12</v>
      </c>
      <c r="E11" s="28">
        <v>2</v>
      </c>
      <c r="F11" s="28">
        <v>0</v>
      </c>
      <c r="G11" s="28">
        <v>1</v>
      </c>
      <c r="H11" s="28">
        <v>0</v>
      </c>
      <c r="I11" s="29">
        <v>25</v>
      </c>
      <c r="J11" s="36">
        <v>0.4</v>
      </c>
      <c r="K11" s="37">
        <v>0.48</v>
      </c>
      <c r="L11" s="37">
        <v>0.08</v>
      </c>
      <c r="M11" s="37">
        <v>0</v>
      </c>
      <c r="N11" s="37">
        <v>0.04</v>
      </c>
      <c r="O11" s="37">
        <v>0</v>
      </c>
      <c r="P11" s="38">
        <v>1</v>
      </c>
      <c r="Q11" s="43">
        <v>3.3333333333333335</v>
      </c>
    </row>
    <row r="12" spans="1:18" ht="39.75" customHeight="1" x14ac:dyDescent="0.25">
      <c r="A12" s="20" t="s">
        <v>21</v>
      </c>
      <c r="B12" s="87" t="s">
        <v>59</v>
      </c>
      <c r="C12" s="27">
        <v>16</v>
      </c>
      <c r="D12" s="28">
        <v>7</v>
      </c>
      <c r="E12" s="28">
        <v>1</v>
      </c>
      <c r="F12" s="28">
        <v>1</v>
      </c>
      <c r="G12" s="28">
        <v>0</v>
      </c>
      <c r="H12" s="28">
        <v>0</v>
      </c>
      <c r="I12" s="29">
        <v>25</v>
      </c>
      <c r="J12" s="36">
        <v>0.64</v>
      </c>
      <c r="K12" s="37">
        <v>0.28000000000000003</v>
      </c>
      <c r="L12" s="37">
        <v>0.04</v>
      </c>
      <c r="M12" s="37">
        <v>0.04</v>
      </c>
      <c r="N12" s="37">
        <v>0</v>
      </c>
      <c r="O12" s="37">
        <v>0</v>
      </c>
      <c r="P12" s="38">
        <v>1</v>
      </c>
      <c r="Q12" s="43">
        <v>3.52</v>
      </c>
    </row>
    <row r="13" spans="1:18" ht="25.5" x14ac:dyDescent="0.25">
      <c r="A13" s="22" t="s">
        <v>22</v>
      </c>
      <c r="B13" s="93" t="s">
        <v>23</v>
      </c>
      <c r="C13" s="30">
        <v>16</v>
      </c>
      <c r="D13" s="31">
        <v>4</v>
      </c>
      <c r="E13" s="31">
        <v>2</v>
      </c>
      <c r="F13" s="31">
        <v>2</v>
      </c>
      <c r="G13" s="31">
        <v>1</v>
      </c>
      <c r="H13" s="31">
        <v>0</v>
      </c>
      <c r="I13" s="32">
        <v>25</v>
      </c>
      <c r="J13" s="39">
        <v>0.64</v>
      </c>
      <c r="K13" s="40">
        <v>0.16</v>
      </c>
      <c r="L13" s="40">
        <v>0.08</v>
      </c>
      <c r="M13" s="40">
        <v>0.08</v>
      </c>
      <c r="N13" s="40">
        <v>0.04</v>
      </c>
      <c r="O13" s="40">
        <v>0</v>
      </c>
      <c r="P13" s="41">
        <v>1</v>
      </c>
      <c r="Q13" s="44">
        <v>3.4166666666666665</v>
      </c>
    </row>
    <row r="15" spans="1:18" customFormat="1" x14ac:dyDescent="0.25"/>
    <row r="16" spans="1:18" s="2" customFormat="1" x14ac:dyDescent="0.25">
      <c r="A16" s="15" t="s">
        <v>24</v>
      </c>
      <c r="B16" s="6"/>
      <c r="C16" s="4" t="s">
        <v>12</v>
      </c>
      <c r="D16" s="5"/>
      <c r="E16" s="5"/>
      <c r="F16" s="5"/>
      <c r="G16" s="5"/>
      <c r="H16" s="5"/>
      <c r="I16" s="6"/>
      <c r="J16" s="4" t="s">
        <v>13</v>
      </c>
      <c r="K16" s="5"/>
      <c r="L16" s="5"/>
      <c r="M16" s="5"/>
      <c r="N16" s="5"/>
      <c r="O16" s="5"/>
      <c r="P16" s="6"/>
      <c r="Q16" s="7"/>
      <c r="R16"/>
    </row>
    <row r="17" spans="1:18" ht="42" customHeight="1" x14ac:dyDescent="0.25">
      <c r="A17" s="16"/>
      <c r="B17" s="12"/>
      <c r="C17" s="8" t="s">
        <v>5</v>
      </c>
      <c r="D17" s="9" t="s">
        <v>6</v>
      </c>
      <c r="E17" s="9" t="s">
        <v>7</v>
      </c>
      <c r="F17" s="9" t="s">
        <v>8</v>
      </c>
      <c r="G17" s="9" t="s">
        <v>9</v>
      </c>
      <c r="H17" s="9" t="s">
        <v>10</v>
      </c>
      <c r="I17" s="10" t="s">
        <v>0</v>
      </c>
      <c r="J17" s="8" t="s">
        <v>5</v>
      </c>
      <c r="K17" s="9" t="s">
        <v>6</v>
      </c>
      <c r="L17" s="9" t="s">
        <v>7</v>
      </c>
      <c r="M17" s="9" t="s">
        <v>8</v>
      </c>
      <c r="N17" s="9" t="s">
        <v>9</v>
      </c>
      <c r="O17" s="9" t="s">
        <v>10</v>
      </c>
      <c r="P17" s="10" t="s">
        <v>0</v>
      </c>
      <c r="Q17" s="11" t="s">
        <v>11</v>
      </c>
    </row>
    <row r="18" spans="1:18" ht="25.5" customHeight="1" x14ac:dyDescent="0.25">
      <c r="A18" s="18" t="s">
        <v>25</v>
      </c>
      <c r="B18" s="87" t="s">
        <v>26</v>
      </c>
      <c r="C18" s="24">
        <v>14</v>
      </c>
      <c r="D18" s="25">
        <v>10</v>
      </c>
      <c r="E18" s="25">
        <v>1</v>
      </c>
      <c r="F18" s="25">
        <v>0</v>
      </c>
      <c r="G18" s="25">
        <v>0</v>
      </c>
      <c r="H18" s="25">
        <v>0</v>
      </c>
      <c r="I18" s="26">
        <v>25</v>
      </c>
      <c r="J18" s="33">
        <v>0.56000000000000005</v>
      </c>
      <c r="K18" s="34">
        <v>0.4</v>
      </c>
      <c r="L18" s="34">
        <v>0.04</v>
      </c>
      <c r="M18" s="34">
        <v>0</v>
      </c>
      <c r="N18" s="34">
        <v>0</v>
      </c>
      <c r="O18" s="34">
        <v>0</v>
      </c>
      <c r="P18" s="35">
        <v>1</v>
      </c>
      <c r="Q18" s="42">
        <v>3.52</v>
      </c>
    </row>
    <row r="19" spans="1:18" ht="27" customHeight="1" x14ac:dyDescent="0.25">
      <c r="A19" s="20" t="s">
        <v>27</v>
      </c>
      <c r="B19" s="87" t="s">
        <v>28</v>
      </c>
      <c r="C19" s="27">
        <v>21</v>
      </c>
      <c r="D19" s="28">
        <v>2</v>
      </c>
      <c r="E19" s="28">
        <v>0</v>
      </c>
      <c r="F19" s="28">
        <v>0</v>
      </c>
      <c r="G19" s="28">
        <v>2</v>
      </c>
      <c r="H19" s="28">
        <v>0</v>
      </c>
      <c r="I19" s="29">
        <v>25</v>
      </c>
      <c r="J19" s="36">
        <v>0.84</v>
      </c>
      <c r="K19" s="37">
        <v>0.08</v>
      </c>
      <c r="L19" s="37">
        <v>0</v>
      </c>
      <c r="M19" s="37">
        <v>0</v>
      </c>
      <c r="N19" s="37">
        <v>0.08</v>
      </c>
      <c r="O19" s="37">
        <v>0</v>
      </c>
      <c r="P19" s="38">
        <v>1</v>
      </c>
      <c r="Q19" s="43">
        <v>3.9130434782608696</v>
      </c>
    </row>
    <row r="20" spans="1:18" ht="27.75" customHeight="1" x14ac:dyDescent="0.25">
      <c r="A20" s="20" t="s">
        <v>29</v>
      </c>
      <c r="B20" s="87" t="s">
        <v>60</v>
      </c>
      <c r="C20" s="27">
        <v>12</v>
      </c>
      <c r="D20" s="28">
        <v>9</v>
      </c>
      <c r="E20" s="28">
        <v>1</v>
      </c>
      <c r="F20" s="28">
        <v>0</v>
      </c>
      <c r="G20" s="28">
        <v>3</v>
      </c>
      <c r="H20" s="28">
        <v>0</v>
      </c>
      <c r="I20" s="29">
        <v>25</v>
      </c>
      <c r="J20" s="36">
        <v>0.48</v>
      </c>
      <c r="K20" s="37">
        <v>0.36</v>
      </c>
      <c r="L20" s="37">
        <v>0.04</v>
      </c>
      <c r="M20" s="37">
        <v>0</v>
      </c>
      <c r="N20" s="37">
        <v>0.12</v>
      </c>
      <c r="O20" s="37">
        <v>0</v>
      </c>
      <c r="P20" s="38">
        <v>1</v>
      </c>
      <c r="Q20" s="43">
        <v>3.5</v>
      </c>
    </row>
    <row r="21" spans="1:18" ht="39.75" customHeight="1" x14ac:dyDescent="0.25">
      <c r="A21" s="20" t="s">
        <v>32</v>
      </c>
      <c r="B21" s="87" t="s">
        <v>61</v>
      </c>
      <c r="C21" s="27">
        <v>15</v>
      </c>
      <c r="D21" s="28">
        <v>5</v>
      </c>
      <c r="E21" s="28">
        <v>3</v>
      </c>
      <c r="F21" s="28">
        <v>2</v>
      </c>
      <c r="G21" s="28">
        <v>0</v>
      </c>
      <c r="H21" s="28">
        <v>0</v>
      </c>
      <c r="I21" s="29">
        <v>25</v>
      </c>
      <c r="J21" s="36">
        <v>0.6</v>
      </c>
      <c r="K21" s="37">
        <v>0.2</v>
      </c>
      <c r="L21" s="37">
        <v>0.12</v>
      </c>
      <c r="M21" s="37">
        <v>0.08</v>
      </c>
      <c r="N21" s="37">
        <v>0</v>
      </c>
      <c r="O21" s="37">
        <v>0</v>
      </c>
      <c r="P21" s="38">
        <v>1</v>
      </c>
      <c r="Q21" s="43">
        <v>3.32</v>
      </c>
    </row>
    <row r="22" spans="1:18" ht="38.25" customHeight="1" x14ac:dyDescent="0.25">
      <c r="A22" s="20" t="s">
        <v>33</v>
      </c>
      <c r="B22" s="87" t="s">
        <v>30</v>
      </c>
      <c r="C22" s="27">
        <v>14</v>
      </c>
      <c r="D22" s="28">
        <v>10</v>
      </c>
      <c r="E22" s="28">
        <v>0</v>
      </c>
      <c r="F22" s="28">
        <v>1</v>
      </c>
      <c r="G22" s="28">
        <v>0</v>
      </c>
      <c r="H22" s="28">
        <v>0</v>
      </c>
      <c r="I22" s="29">
        <v>25</v>
      </c>
      <c r="J22" s="36">
        <v>0.56000000000000005</v>
      </c>
      <c r="K22" s="37">
        <v>0.4</v>
      </c>
      <c r="L22" s="37">
        <v>0</v>
      </c>
      <c r="M22" s="37">
        <v>0.04</v>
      </c>
      <c r="N22" s="37">
        <v>0</v>
      </c>
      <c r="O22" s="37">
        <v>0</v>
      </c>
      <c r="P22" s="38">
        <v>1</v>
      </c>
      <c r="Q22" s="43">
        <v>3.48</v>
      </c>
    </row>
    <row r="23" spans="1:18" ht="29.25" customHeight="1" x14ac:dyDescent="0.25">
      <c r="A23" s="20" t="s">
        <v>34</v>
      </c>
      <c r="B23" s="87" t="s">
        <v>122</v>
      </c>
      <c r="C23" s="27">
        <v>11</v>
      </c>
      <c r="D23" s="28">
        <v>11</v>
      </c>
      <c r="E23" s="28">
        <v>1</v>
      </c>
      <c r="F23" s="28">
        <v>0</v>
      </c>
      <c r="G23" s="28">
        <v>2</v>
      </c>
      <c r="H23" s="28">
        <v>0</v>
      </c>
      <c r="I23" s="29">
        <v>25</v>
      </c>
      <c r="J23" s="36">
        <v>0.44</v>
      </c>
      <c r="K23" s="37">
        <v>0.44</v>
      </c>
      <c r="L23" s="37">
        <v>0.04</v>
      </c>
      <c r="M23" s="37">
        <v>0</v>
      </c>
      <c r="N23" s="37">
        <v>0.08</v>
      </c>
      <c r="O23" s="37">
        <v>0</v>
      </c>
      <c r="P23" s="38">
        <v>1</v>
      </c>
      <c r="Q23" s="43">
        <v>3.4347826086956523</v>
      </c>
    </row>
    <row r="24" spans="1:18" ht="37.5" customHeight="1" x14ac:dyDescent="0.25">
      <c r="A24" s="20" t="s">
        <v>35</v>
      </c>
      <c r="B24" s="87" t="s">
        <v>123</v>
      </c>
      <c r="C24" s="27">
        <v>12</v>
      </c>
      <c r="D24" s="28">
        <v>11</v>
      </c>
      <c r="E24" s="28">
        <v>2</v>
      </c>
      <c r="F24" s="28">
        <v>0</v>
      </c>
      <c r="G24" s="28">
        <v>0</v>
      </c>
      <c r="H24" s="28">
        <v>0</v>
      </c>
      <c r="I24" s="29">
        <v>25</v>
      </c>
      <c r="J24" s="36">
        <v>0.48</v>
      </c>
      <c r="K24" s="37">
        <v>0.44</v>
      </c>
      <c r="L24" s="37">
        <v>0.08</v>
      </c>
      <c r="M24" s="37">
        <v>0</v>
      </c>
      <c r="N24" s="37">
        <v>0</v>
      </c>
      <c r="O24" s="37">
        <v>0</v>
      </c>
      <c r="P24" s="38">
        <v>1</v>
      </c>
      <c r="Q24" s="43">
        <v>3.4</v>
      </c>
    </row>
    <row r="25" spans="1:18" ht="27.75" customHeight="1" x14ac:dyDescent="0.25">
      <c r="A25" s="20" t="s">
        <v>36</v>
      </c>
      <c r="B25" s="87" t="s">
        <v>97</v>
      </c>
      <c r="C25" s="27">
        <v>12</v>
      </c>
      <c r="D25" s="28">
        <v>7</v>
      </c>
      <c r="E25" s="28">
        <v>2</v>
      </c>
      <c r="F25" s="28">
        <v>0</v>
      </c>
      <c r="G25" s="28">
        <v>4</v>
      </c>
      <c r="H25" s="28">
        <v>0</v>
      </c>
      <c r="I25" s="29">
        <v>25</v>
      </c>
      <c r="J25" s="36">
        <v>0.48</v>
      </c>
      <c r="K25" s="37">
        <v>0.28000000000000003</v>
      </c>
      <c r="L25" s="37">
        <v>0.08</v>
      </c>
      <c r="M25" s="37">
        <v>0</v>
      </c>
      <c r="N25" s="37">
        <v>0.16</v>
      </c>
      <c r="O25" s="37">
        <v>0</v>
      </c>
      <c r="P25" s="38">
        <v>1</v>
      </c>
      <c r="Q25" s="43">
        <v>3.4761904761904763</v>
      </c>
    </row>
    <row r="26" spans="1:18" ht="38.25" x14ac:dyDescent="0.25">
      <c r="A26" s="20" t="s">
        <v>37</v>
      </c>
      <c r="B26" s="87" t="s">
        <v>62</v>
      </c>
      <c r="C26" s="27">
        <v>10</v>
      </c>
      <c r="D26" s="28">
        <v>9</v>
      </c>
      <c r="E26" s="28">
        <v>4</v>
      </c>
      <c r="F26" s="28">
        <v>1</v>
      </c>
      <c r="G26" s="28">
        <v>1</v>
      </c>
      <c r="H26" s="28">
        <v>0</v>
      </c>
      <c r="I26" s="29">
        <v>25</v>
      </c>
      <c r="J26" s="36">
        <v>0.4</v>
      </c>
      <c r="K26" s="37">
        <v>0.36</v>
      </c>
      <c r="L26" s="37">
        <v>0.16</v>
      </c>
      <c r="M26" s="37">
        <v>0.04</v>
      </c>
      <c r="N26" s="37">
        <v>0.04</v>
      </c>
      <c r="O26" s="37">
        <v>0</v>
      </c>
      <c r="P26" s="38">
        <v>1</v>
      </c>
      <c r="Q26" s="43">
        <v>3.1666666666666665</v>
      </c>
    </row>
    <row r="27" spans="1:18" ht="25.5" x14ac:dyDescent="0.25">
      <c r="A27" s="22" t="s">
        <v>38</v>
      </c>
      <c r="B27" s="93" t="s">
        <v>31</v>
      </c>
      <c r="C27" s="30">
        <v>12</v>
      </c>
      <c r="D27" s="31">
        <v>10</v>
      </c>
      <c r="E27" s="31">
        <v>1</v>
      </c>
      <c r="F27" s="31">
        <v>0</v>
      </c>
      <c r="G27" s="31">
        <v>2</v>
      </c>
      <c r="H27" s="31">
        <v>0</v>
      </c>
      <c r="I27" s="32">
        <v>25</v>
      </c>
      <c r="J27" s="39">
        <v>0.48</v>
      </c>
      <c r="K27" s="40">
        <v>0.4</v>
      </c>
      <c r="L27" s="40">
        <v>0.04</v>
      </c>
      <c r="M27" s="40">
        <v>0</v>
      </c>
      <c r="N27" s="40">
        <v>0.08</v>
      </c>
      <c r="O27" s="40">
        <v>0</v>
      </c>
      <c r="P27" s="41">
        <v>1</v>
      </c>
      <c r="Q27" s="44">
        <v>3.4782608695652173</v>
      </c>
    </row>
    <row r="29" spans="1:18" customFormat="1" ht="12.75" customHeight="1" x14ac:dyDescent="0.25"/>
    <row r="30" spans="1:18" s="2" customFormat="1" x14ac:dyDescent="0.25">
      <c r="A30" s="15" t="s">
        <v>48</v>
      </c>
      <c r="B30" s="6"/>
      <c r="C30" s="4" t="s">
        <v>12</v>
      </c>
      <c r="D30" s="5"/>
      <c r="E30" s="5"/>
      <c r="F30" s="5"/>
      <c r="G30" s="5"/>
      <c r="H30" s="5"/>
      <c r="I30" s="6"/>
      <c r="J30" s="4" t="s">
        <v>13</v>
      </c>
      <c r="K30" s="5"/>
      <c r="L30" s="5"/>
      <c r="M30" s="5"/>
      <c r="N30" s="5"/>
      <c r="O30" s="5"/>
      <c r="P30" s="6"/>
      <c r="Q30" s="7"/>
      <c r="R30"/>
    </row>
    <row r="31" spans="1:18" ht="42" customHeight="1" x14ac:dyDescent="0.25">
      <c r="A31" s="16"/>
      <c r="B31" s="12"/>
      <c r="C31" s="8" t="s">
        <v>5</v>
      </c>
      <c r="D31" s="9" t="s">
        <v>6</v>
      </c>
      <c r="E31" s="9" t="s">
        <v>7</v>
      </c>
      <c r="F31" s="9" t="s">
        <v>8</v>
      </c>
      <c r="G31" s="9" t="s">
        <v>9</v>
      </c>
      <c r="H31" s="9" t="s">
        <v>10</v>
      </c>
      <c r="I31" s="10" t="s">
        <v>0</v>
      </c>
      <c r="J31" s="8" t="s">
        <v>5</v>
      </c>
      <c r="K31" s="9" t="s">
        <v>6</v>
      </c>
      <c r="L31" s="9" t="s">
        <v>7</v>
      </c>
      <c r="M31" s="9" t="s">
        <v>8</v>
      </c>
      <c r="N31" s="9" t="s">
        <v>9</v>
      </c>
      <c r="O31" s="9" t="s">
        <v>10</v>
      </c>
      <c r="P31" s="10" t="s">
        <v>0</v>
      </c>
      <c r="Q31" s="11" t="s">
        <v>11</v>
      </c>
    </row>
    <row r="32" spans="1:18" ht="25.5" x14ac:dyDescent="0.25">
      <c r="A32" s="18" t="s">
        <v>39</v>
      </c>
      <c r="B32" s="88" t="s">
        <v>40</v>
      </c>
      <c r="C32" s="24">
        <v>17</v>
      </c>
      <c r="D32" s="25">
        <v>8</v>
      </c>
      <c r="E32" s="25">
        <v>0</v>
      </c>
      <c r="F32" s="25">
        <v>0</v>
      </c>
      <c r="G32" s="25">
        <v>0</v>
      </c>
      <c r="H32" s="25">
        <v>0</v>
      </c>
      <c r="I32" s="26">
        <v>25</v>
      </c>
      <c r="J32" s="33">
        <v>0.68</v>
      </c>
      <c r="K32" s="34">
        <v>0.32</v>
      </c>
      <c r="L32" s="34">
        <v>0</v>
      </c>
      <c r="M32" s="34">
        <v>0</v>
      </c>
      <c r="N32" s="34">
        <v>0</v>
      </c>
      <c r="O32" s="34">
        <v>0</v>
      </c>
      <c r="P32" s="35">
        <v>1</v>
      </c>
      <c r="Q32" s="42">
        <v>3.68</v>
      </c>
    </row>
    <row r="33" spans="1:18" ht="25.5" x14ac:dyDescent="0.25">
      <c r="A33" s="20" t="s">
        <v>41</v>
      </c>
      <c r="B33" s="87" t="s">
        <v>42</v>
      </c>
      <c r="C33" s="27">
        <v>9</v>
      </c>
      <c r="D33" s="28">
        <v>12</v>
      </c>
      <c r="E33" s="28">
        <v>3</v>
      </c>
      <c r="F33" s="28">
        <v>1</v>
      </c>
      <c r="G33" s="28">
        <v>0</v>
      </c>
      <c r="H33" s="28">
        <v>0</v>
      </c>
      <c r="I33" s="29">
        <v>25</v>
      </c>
      <c r="J33" s="36">
        <v>0.36</v>
      </c>
      <c r="K33" s="37">
        <v>0.48</v>
      </c>
      <c r="L33" s="37">
        <v>0.12</v>
      </c>
      <c r="M33" s="37">
        <v>0.04</v>
      </c>
      <c r="N33" s="37">
        <v>0</v>
      </c>
      <c r="O33" s="37">
        <v>0</v>
      </c>
      <c r="P33" s="38">
        <v>1</v>
      </c>
      <c r="Q33" s="43">
        <v>3.16</v>
      </c>
    </row>
    <row r="34" spans="1:18" ht="27" customHeight="1" x14ac:dyDescent="0.25">
      <c r="A34" s="20" t="s">
        <v>43</v>
      </c>
      <c r="B34" s="87" t="s">
        <v>44</v>
      </c>
      <c r="C34" s="27">
        <v>10</v>
      </c>
      <c r="D34" s="28">
        <v>12</v>
      </c>
      <c r="E34" s="28">
        <v>2</v>
      </c>
      <c r="F34" s="28">
        <v>1</v>
      </c>
      <c r="G34" s="28">
        <v>0</v>
      </c>
      <c r="H34" s="28">
        <v>0</v>
      </c>
      <c r="I34" s="29">
        <v>25</v>
      </c>
      <c r="J34" s="36">
        <v>0.4</v>
      </c>
      <c r="K34" s="37">
        <v>0.48</v>
      </c>
      <c r="L34" s="37">
        <v>0.08</v>
      </c>
      <c r="M34" s="37">
        <v>0.04</v>
      </c>
      <c r="N34" s="37">
        <v>0</v>
      </c>
      <c r="O34" s="37">
        <v>0</v>
      </c>
      <c r="P34" s="38">
        <v>1</v>
      </c>
      <c r="Q34" s="43">
        <v>3.24</v>
      </c>
    </row>
    <row r="35" spans="1:18" ht="39.75" customHeight="1" x14ac:dyDescent="0.25">
      <c r="A35" s="20" t="s">
        <v>45</v>
      </c>
      <c r="B35" s="87" t="s">
        <v>63</v>
      </c>
      <c r="C35" s="27">
        <v>11</v>
      </c>
      <c r="D35" s="28">
        <v>10</v>
      </c>
      <c r="E35" s="28">
        <v>3</v>
      </c>
      <c r="F35" s="28">
        <v>1</v>
      </c>
      <c r="G35" s="28">
        <v>0</v>
      </c>
      <c r="H35" s="28">
        <v>0</v>
      </c>
      <c r="I35" s="29">
        <v>25</v>
      </c>
      <c r="J35" s="36">
        <v>0.44</v>
      </c>
      <c r="K35" s="37">
        <v>0.4</v>
      </c>
      <c r="L35" s="37">
        <v>0.12</v>
      </c>
      <c r="M35" s="37">
        <v>0.04</v>
      </c>
      <c r="N35" s="37">
        <v>0</v>
      </c>
      <c r="O35" s="37">
        <v>0</v>
      </c>
      <c r="P35" s="38">
        <v>1</v>
      </c>
      <c r="Q35" s="43">
        <v>3.24</v>
      </c>
    </row>
    <row r="36" spans="1:18" ht="26.25" customHeight="1" x14ac:dyDescent="0.25">
      <c r="A36" s="22" t="s">
        <v>46</v>
      </c>
      <c r="B36" s="93" t="s">
        <v>47</v>
      </c>
      <c r="C36" s="30">
        <v>14</v>
      </c>
      <c r="D36" s="31">
        <v>8</v>
      </c>
      <c r="E36" s="31">
        <v>2</v>
      </c>
      <c r="F36" s="31">
        <v>1</v>
      </c>
      <c r="G36" s="31">
        <v>0</v>
      </c>
      <c r="H36" s="31">
        <v>0</v>
      </c>
      <c r="I36" s="32">
        <v>25</v>
      </c>
      <c r="J36" s="39">
        <v>0.56000000000000005</v>
      </c>
      <c r="K36" s="40">
        <v>0.32</v>
      </c>
      <c r="L36" s="40">
        <v>0.08</v>
      </c>
      <c r="M36" s="40">
        <v>0.04</v>
      </c>
      <c r="N36" s="40">
        <v>0</v>
      </c>
      <c r="O36" s="40">
        <v>0</v>
      </c>
      <c r="P36" s="41">
        <v>1</v>
      </c>
      <c r="Q36" s="44">
        <v>3.4</v>
      </c>
    </row>
    <row r="38" spans="1:18" customFormat="1" x14ac:dyDescent="0.25"/>
    <row r="40" spans="1:18" s="2" customFormat="1" x14ac:dyDescent="0.25">
      <c r="A40" s="15" t="s">
        <v>49</v>
      </c>
      <c r="B40" s="6"/>
      <c r="C40" s="4" t="s">
        <v>12</v>
      </c>
      <c r="D40" s="5"/>
      <c r="E40" s="5"/>
      <c r="F40" s="5"/>
      <c r="G40" s="5"/>
      <c r="H40" s="5"/>
      <c r="I40" s="6"/>
      <c r="J40" s="4" t="s">
        <v>13</v>
      </c>
      <c r="K40" s="5"/>
      <c r="L40" s="5"/>
      <c r="M40" s="5"/>
      <c r="N40" s="5"/>
      <c r="O40" s="5"/>
      <c r="P40" s="6"/>
      <c r="Q40" s="7"/>
      <c r="R40"/>
    </row>
    <row r="41" spans="1:18" ht="42" customHeight="1" x14ac:dyDescent="0.25">
      <c r="A41" s="16"/>
      <c r="B41" s="12"/>
      <c r="C41" s="8" t="s">
        <v>5</v>
      </c>
      <c r="D41" s="9" t="s">
        <v>6</v>
      </c>
      <c r="E41" s="9" t="s">
        <v>7</v>
      </c>
      <c r="F41" s="9" t="s">
        <v>8</v>
      </c>
      <c r="G41" s="9" t="s">
        <v>9</v>
      </c>
      <c r="H41" s="9" t="s">
        <v>10</v>
      </c>
      <c r="I41" s="10" t="s">
        <v>0</v>
      </c>
      <c r="J41" s="8" t="s">
        <v>5</v>
      </c>
      <c r="K41" s="9" t="s">
        <v>6</v>
      </c>
      <c r="L41" s="9" t="s">
        <v>7</v>
      </c>
      <c r="M41" s="9" t="s">
        <v>8</v>
      </c>
      <c r="N41" s="9" t="s">
        <v>9</v>
      </c>
      <c r="O41" s="9" t="s">
        <v>10</v>
      </c>
      <c r="P41" s="10" t="s">
        <v>0</v>
      </c>
      <c r="Q41" s="11" t="s">
        <v>11</v>
      </c>
    </row>
    <row r="42" spans="1:18" ht="14.25" customHeight="1" x14ac:dyDescent="0.25">
      <c r="A42" s="18" t="s">
        <v>50</v>
      </c>
      <c r="B42" s="88" t="s">
        <v>51</v>
      </c>
      <c r="C42" s="24">
        <v>18</v>
      </c>
      <c r="D42" s="25">
        <v>4</v>
      </c>
      <c r="E42" s="25">
        <v>3</v>
      </c>
      <c r="F42" s="25">
        <v>0</v>
      </c>
      <c r="G42" s="25">
        <v>0</v>
      </c>
      <c r="H42" s="25">
        <v>0</v>
      </c>
      <c r="I42" s="26">
        <v>25</v>
      </c>
      <c r="J42" s="33">
        <v>0.72</v>
      </c>
      <c r="K42" s="34">
        <v>0.16</v>
      </c>
      <c r="L42" s="34">
        <v>0.12</v>
      </c>
      <c r="M42" s="34">
        <v>0</v>
      </c>
      <c r="N42" s="34">
        <v>0</v>
      </c>
      <c r="O42" s="34">
        <v>0</v>
      </c>
      <c r="P42" s="35">
        <v>1</v>
      </c>
      <c r="Q42" s="42">
        <v>3.6</v>
      </c>
    </row>
    <row r="43" spans="1:18" x14ac:dyDescent="0.25">
      <c r="A43" s="20" t="s">
        <v>52</v>
      </c>
      <c r="B43" s="87" t="s">
        <v>53</v>
      </c>
      <c r="C43" s="27">
        <v>14</v>
      </c>
      <c r="D43" s="28">
        <v>9</v>
      </c>
      <c r="E43" s="28">
        <v>2</v>
      </c>
      <c r="F43" s="28">
        <v>0</v>
      </c>
      <c r="G43" s="28">
        <v>0</v>
      </c>
      <c r="H43" s="28">
        <v>0</v>
      </c>
      <c r="I43" s="29">
        <v>25</v>
      </c>
      <c r="J43" s="36">
        <v>0.56000000000000005</v>
      </c>
      <c r="K43" s="37">
        <v>0.36</v>
      </c>
      <c r="L43" s="37">
        <v>0.08</v>
      </c>
      <c r="M43" s="37">
        <v>0</v>
      </c>
      <c r="N43" s="37">
        <v>0</v>
      </c>
      <c r="O43" s="37">
        <v>0</v>
      </c>
      <c r="P43" s="38">
        <v>1</v>
      </c>
      <c r="Q43" s="43">
        <v>3.48</v>
      </c>
    </row>
    <row r="44" spans="1:18" x14ac:dyDescent="0.25">
      <c r="A44" s="20" t="s">
        <v>54</v>
      </c>
      <c r="B44" s="87" t="s">
        <v>55</v>
      </c>
      <c r="C44" s="27">
        <v>7</v>
      </c>
      <c r="D44" s="28">
        <v>11</v>
      </c>
      <c r="E44" s="28">
        <v>4</v>
      </c>
      <c r="F44" s="28">
        <v>3</v>
      </c>
      <c r="G44" s="28">
        <v>0</v>
      </c>
      <c r="H44" s="28">
        <v>0</v>
      </c>
      <c r="I44" s="29">
        <v>25</v>
      </c>
      <c r="J44" s="36">
        <v>0.28000000000000003</v>
      </c>
      <c r="K44" s="37">
        <v>0.44</v>
      </c>
      <c r="L44" s="37">
        <v>0.16</v>
      </c>
      <c r="M44" s="37">
        <v>0.12</v>
      </c>
      <c r="N44" s="37">
        <v>0</v>
      </c>
      <c r="O44" s="37">
        <v>0</v>
      </c>
      <c r="P44" s="38">
        <v>1</v>
      </c>
      <c r="Q44" s="43">
        <v>2.88</v>
      </c>
    </row>
    <row r="45" spans="1:18" ht="25.5" x14ac:dyDescent="0.25">
      <c r="A45" s="22" t="s">
        <v>56</v>
      </c>
      <c r="B45" s="93" t="s">
        <v>57</v>
      </c>
      <c r="C45" s="30">
        <v>15</v>
      </c>
      <c r="D45" s="31">
        <v>6</v>
      </c>
      <c r="E45" s="31">
        <v>4</v>
      </c>
      <c r="F45" s="31">
        <v>0</v>
      </c>
      <c r="G45" s="31">
        <v>0</v>
      </c>
      <c r="H45" s="31">
        <v>0</v>
      </c>
      <c r="I45" s="32">
        <v>25</v>
      </c>
      <c r="J45" s="39">
        <v>0.6</v>
      </c>
      <c r="K45" s="40">
        <v>0.24</v>
      </c>
      <c r="L45" s="40">
        <v>0.16</v>
      </c>
      <c r="M45" s="40">
        <v>0</v>
      </c>
      <c r="N45" s="40">
        <v>0</v>
      </c>
      <c r="O45" s="40">
        <v>0</v>
      </c>
      <c r="P45" s="41">
        <v>1</v>
      </c>
      <c r="Q45" s="44">
        <v>3.44</v>
      </c>
    </row>
    <row r="47" spans="1:18" customFormat="1" x14ac:dyDescent="0.25">
      <c r="A47" s="15" t="s">
        <v>69</v>
      </c>
      <c r="B47" s="6"/>
      <c r="C47" s="4" t="s">
        <v>12</v>
      </c>
      <c r="D47" s="5"/>
      <c r="E47" s="5"/>
      <c r="F47" s="6"/>
      <c r="G47" s="4" t="s">
        <v>13</v>
      </c>
      <c r="H47" s="5"/>
      <c r="I47" s="5"/>
      <c r="J47" s="6"/>
    </row>
    <row r="48" spans="1:18" customFormat="1" ht="12.75" customHeight="1" x14ac:dyDescent="0.25">
      <c r="A48" s="16"/>
      <c r="B48" s="12"/>
      <c r="C48" s="91" t="s">
        <v>99</v>
      </c>
      <c r="D48" s="92" t="s">
        <v>100</v>
      </c>
      <c r="E48" s="9" t="s">
        <v>10</v>
      </c>
      <c r="F48" s="10" t="s">
        <v>0</v>
      </c>
      <c r="G48" s="91" t="s">
        <v>99</v>
      </c>
      <c r="H48" s="92" t="s">
        <v>100</v>
      </c>
      <c r="I48" s="9" t="s">
        <v>10</v>
      </c>
      <c r="J48" s="10" t="s">
        <v>0</v>
      </c>
    </row>
    <row r="49" spans="1:18" customFormat="1" ht="25.5" x14ac:dyDescent="0.25">
      <c r="A49" s="89" t="s">
        <v>106</v>
      </c>
      <c r="B49" s="94" t="s">
        <v>98</v>
      </c>
      <c r="C49" s="100">
        <v>16</v>
      </c>
      <c r="D49" s="101">
        <v>9</v>
      </c>
      <c r="E49" s="101">
        <v>0</v>
      </c>
      <c r="F49" s="102">
        <v>25</v>
      </c>
      <c r="G49" s="103">
        <v>0.64</v>
      </c>
      <c r="H49" s="104">
        <v>0.36</v>
      </c>
      <c r="I49" s="104">
        <v>0</v>
      </c>
      <c r="J49" s="105">
        <v>1</v>
      </c>
    </row>
    <row r="50" spans="1:18" customFormat="1" ht="4.5" customHeight="1" x14ac:dyDescent="0.25"/>
    <row r="51" spans="1:18" customFormat="1" ht="3.75" customHeight="1" x14ac:dyDescent="0.25"/>
    <row r="52" spans="1:18" ht="3.75" customHeight="1" x14ac:dyDescent="0.25"/>
    <row r="53" spans="1:18" ht="3.75" customHeight="1" x14ac:dyDescent="0.25"/>
    <row r="54" spans="1:18" ht="4.5" customHeight="1" x14ac:dyDescent="0.25"/>
    <row r="55" spans="1:18" x14ac:dyDescent="0.25">
      <c r="A55" s="15" t="s">
        <v>69</v>
      </c>
      <c r="B55" s="6"/>
      <c r="C55" s="4" t="s">
        <v>12</v>
      </c>
      <c r="D55" s="5"/>
      <c r="E55" s="5"/>
      <c r="F55" s="5"/>
      <c r="G55" s="5"/>
      <c r="H55" s="6"/>
      <c r="I55" s="4" t="s">
        <v>13</v>
      </c>
      <c r="J55" s="5"/>
      <c r="K55" s="5"/>
      <c r="L55" s="5"/>
      <c r="M55" s="5"/>
      <c r="N55" s="6"/>
    </row>
    <row r="56" spans="1:18" ht="51" x14ac:dyDescent="0.25">
      <c r="A56" s="16"/>
      <c r="B56" s="12"/>
      <c r="C56" s="8" t="s">
        <v>101</v>
      </c>
      <c r="D56" s="9" t="s">
        <v>102</v>
      </c>
      <c r="E56" s="9" t="s">
        <v>103</v>
      </c>
      <c r="F56" s="9" t="s">
        <v>104</v>
      </c>
      <c r="G56" s="9" t="s">
        <v>10</v>
      </c>
      <c r="H56" s="10" t="s">
        <v>0</v>
      </c>
      <c r="I56" s="8" t="s">
        <v>101</v>
      </c>
      <c r="J56" s="9" t="s">
        <v>102</v>
      </c>
      <c r="K56" s="9" t="s">
        <v>103</v>
      </c>
      <c r="L56" s="9" t="s">
        <v>104</v>
      </c>
      <c r="M56" s="9" t="s">
        <v>10</v>
      </c>
      <c r="N56" s="10" t="s">
        <v>0</v>
      </c>
    </row>
    <row r="57" spans="1:18" ht="25.5" x14ac:dyDescent="0.25">
      <c r="A57" s="89" t="s">
        <v>119</v>
      </c>
      <c r="B57" s="90" t="s">
        <v>105</v>
      </c>
      <c r="C57" s="100">
        <v>16</v>
      </c>
      <c r="D57" s="101">
        <v>0</v>
      </c>
      <c r="E57" s="101">
        <v>0</v>
      </c>
      <c r="F57" s="101">
        <v>0</v>
      </c>
      <c r="G57" s="101">
        <v>0</v>
      </c>
      <c r="H57" s="102">
        <v>16</v>
      </c>
      <c r="I57" s="103">
        <v>1</v>
      </c>
      <c r="J57" s="104">
        <v>0</v>
      </c>
      <c r="K57" s="104">
        <v>0</v>
      </c>
      <c r="L57" s="104">
        <v>0</v>
      </c>
      <c r="M57" s="104">
        <v>0</v>
      </c>
      <c r="N57" s="105">
        <v>1</v>
      </c>
    </row>
    <row r="59" spans="1:18" customFormat="1" ht="3.75" customHeight="1" x14ac:dyDescent="0.25"/>
    <row r="60" spans="1:18" customFormat="1" ht="3.75" customHeight="1" x14ac:dyDescent="0.25"/>
    <row r="61" spans="1:18" customFormat="1" ht="3.75" customHeight="1" x14ac:dyDescent="0.25"/>
    <row r="62" spans="1:18" customFormat="1" ht="3.75" customHeight="1" x14ac:dyDescent="0.25"/>
    <row r="63" spans="1:18" customFormat="1" ht="3.75" customHeight="1" x14ac:dyDescent="0.25"/>
    <row r="64" spans="1:18" s="2" customFormat="1" x14ac:dyDescent="0.25">
      <c r="A64" s="15" t="s">
        <v>69</v>
      </c>
      <c r="B64" s="6"/>
      <c r="C64" s="4" t="s">
        <v>12</v>
      </c>
      <c r="D64" s="5"/>
      <c r="E64" s="5"/>
      <c r="F64" s="5"/>
      <c r="G64" s="5"/>
      <c r="H64" s="5"/>
      <c r="I64" s="6"/>
      <c r="J64" s="4" t="s">
        <v>13</v>
      </c>
      <c r="K64" s="5"/>
      <c r="L64" s="5"/>
      <c r="M64" s="5"/>
      <c r="N64" s="5"/>
      <c r="O64" s="5"/>
      <c r="P64" s="6"/>
      <c r="Q64" s="7"/>
      <c r="R64"/>
    </row>
    <row r="65" spans="1:17" ht="42" customHeight="1" x14ac:dyDescent="0.25">
      <c r="A65" s="16"/>
      <c r="B65" s="12"/>
      <c r="C65" s="8" t="s">
        <v>5</v>
      </c>
      <c r="D65" s="9" t="s">
        <v>6</v>
      </c>
      <c r="E65" s="9" t="s">
        <v>7</v>
      </c>
      <c r="F65" s="9" t="s">
        <v>8</v>
      </c>
      <c r="G65" s="9" t="s">
        <v>9</v>
      </c>
      <c r="H65" s="9" t="s">
        <v>10</v>
      </c>
      <c r="I65" s="10" t="s">
        <v>0</v>
      </c>
      <c r="J65" s="8" t="s">
        <v>5</v>
      </c>
      <c r="K65" s="9" t="s">
        <v>6</v>
      </c>
      <c r="L65" s="9" t="s">
        <v>7</v>
      </c>
      <c r="M65" s="9" t="s">
        <v>8</v>
      </c>
      <c r="N65" s="9" t="s">
        <v>9</v>
      </c>
      <c r="O65" s="9" t="s">
        <v>10</v>
      </c>
      <c r="P65" s="10" t="s">
        <v>0</v>
      </c>
      <c r="Q65" s="11" t="s">
        <v>11</v>
      </c>
    </row>
    <row r="66" spans="1:17" ht="25.5" x14ac:dyDescent="0.25">
      <c r="A66" s="18" t="s">
        <v>107</v>
      </c>
      <c r="B66" s="88" t="s">
        <v>70</v>
      </c>
      <c r="C66" s="27">
        <v>12</v>
      </c>
      <c r="D66" s="28">
        <v>3</v>
      </c>
      <c r="E66" s="28">
        <v>1</v>
      </c>
      <c r="F66" s="28">
        <v>0</v>
      </c>
      <c r="G66" s="28">
        <v>0</v>
      </c>
      <c r="H66" s="28">
        <v>0</v>
      </c>
      <c r="I66" s="29">
        <v>16</v>
      </c>
      <c r="J66" s="36">
        <v>0.75</v>
      </c>
      <c r="K66" s="37">
        <v>0.1875</v>
      </c>
      <c r="L66" s="37">
        <v>6.25E-2</v>
      </c>
      <c r="M66" s="37">
        <v>0</v>
      </c>
      <c r="N66" s="37">
        <v>0</v>
      </c>
      <c r="O66" s="37">
        <v>0</v>
      </c>
      <c r="P66" s="38">
        <v>1</v>
      </c>
      <c r="Q66" s="43">
        <v>3.6875</v>
      </c>
    </row>
    <row r="67" spans="1:17" ht="31.5" customHeight="1" x14ac:dyDescent="0.25">
      <c r="A67" s="20" t="s">
        <v>108</v>
      </c>
      <c r="B67" s="87" t="s">
        <v>71</v>
      </c>
      <c r="C67" s="27">
        <v>11</v>
      </c>
      <c r="D67" s="28">
        <v>4</v>
      </c>
      <c r="E67" s="28">
        <v>1</v>
      </c>
      <c r="F67" s="28">
        <v>0</v>
      </c>
      <c r="G67" s="28">
        <v>0</v>
      </c>
      <c r="H67" s="28">
        <v>0</v>
      </c>
      <c r="I67" s="29">
        <v>16</v>
      </c>
      <c r="J67" s="36">
        <v>0.6875</v>
      </c>
      <c r="K67" s="37">
        <v>0.25</v>
      </c>
      <c r="L67" s="37">
        <v>6.25E-2</v>
      </c>
      <c r="M67" s="37">
        <v>0</v>
      </c>
      <c r="N67" s="37">
        <v>0</v>
      </c>
      <c r="O67" s="37">
        <v>0</v>
      </c>
      <c r="P67" s="38">
        <v>1</v>
      </c>
      <c r="Q67" s="43">
        <v>3.625</v>
      </c>
    </row>
    <row r="68" spans="1:17" ht="28.5" customHeight="1" x14ac:dyDescent="0.25">
      <c r="A68" s="20" t="s">
        <v>109</v>
      </c>
      <c r="B68" s="87" t="s">
        <v>72</v>
      </c>
      <c r="C68" s="27">
        <v>9</v>
      </c>
      <c r="D68" s="28">
        <v>7</v>
      </c>
      <c r="E68" s="28">
        <v>0</v>
      </c>
      <c r="F68" s="28">
        <v>0</v>
      </c>
      <c r="G68" s="28">
        <v>0</v>
      </c>
      <c r="H68" s="28">
        <v>0</v>
      </c>
      <c r="I68" s="29">
        <v>16</v>
      </c>
      <c r="J68" s="36">
        <v>0.5625</v>
      </c>
      <c r="K68" s="37">
        <v>0.4375</v>
      </c>
      <c r="L68" s="37">
        <v>0</v>
      </c>
      <c r="M68" s="37">
        <v>0</v>
      </c>
      <c r="N68" s="37">
        <v>0</v>
      </c>
      <c r="O68" s="37">
        <v>0</v>
      </c>
      <c r="P68" s="38">
        <v>1</v>
      </c>
      <c r="Q68" s="43">
        <v>3.5625</v>
      </c>
    </row>
    <row r="69" spans="1:17" ht="25.5" x14ac:dyDescent="0.25">
      <c r="A69" s="20" t="s">
        <v>110</v>
      </c>
      <c r="B69" s="87" t="s">
        <v>73</v>
      </c>
      <c r="C69" s="27">
        <v>13</v>
      </c>
      <c r="D69" s="28">
        <v>3</v>
      </c>
      <c r="E69" s="28">
        <v>0</v>
      </c>
      <c r="F69" s="28">
        <v>0</v>
      </c>
      <c r="G69" s="28">
        <v>0</v>
      </c>
      <c r="H69" s="28">
        <v>0</v>
      </c>
      <c r="I69" s="29">
        <v>16</v>
      </c>
      <c r="J69" s="36">
        <v>0.8125</v>
      </c>
      <c r="K69" s="37">
        <v>0.1875</v>
      </c>
      <c r="L69" s="37">
        <v>0</v>
      </c>
      <c r="M69" s="37">
        <v>0</v>
      </c>
      <c r="N69" s="37">
        <v>0</v>
      </c>
      <c r="O69" s="37">
        <v>0</v>
      </c>
      <c r="P69" s="38">
        <v>1</v>
      </c>
      <c r="Q69" s="43">
        <v>3.8125</v>
      </c>
    </row>
    <row r="70" spans="1:17" ht="25.5" x14ac:dyDescent="0.25">
      <c r="A70" s="20" t="s">
        <v>111</v>
      </c>
      <c r="B70" s="87" t="s">
        <v>74</v>
      </c>
      <c r="C70" s="27">
        <v>12</v>
      </c>
      <c r="D70" s="28">
        <v>4</v>
      </c>
      <c r="E70" s="28">
        <v>0</v>
      </c>
      <c r="F70" s="28">
        <v>0</v>
      </c>
      <c r="G70" s="28">
        <v>0</v>
      </c>
      <c r="H70" s="28">
        <v>0</v>
      </c>
      <c r="I70" s="29">
        <v>16</v>
      </c>
      <c r="J70" s="36">
        <v>0.75</v>
      </c>
      <c r="K70" s="37">
        <v>0.25</v>
      </c>
      <c r="L70" s="37">
        <v>0</v>
      </c>
      <c r="M70" s="37">
        <v>0</v>
      </c>
      <c r="N70" s="37">
        <v>0</v>
      </c>
      <c r="O70" s="37">
        <v>0</v>
      </c>
      <c r="P70" s="38">
        <v>1</v>
      </c>
      <c r="Q70" s="43">
        <v>3.75</v>
      </c>
    </row>
    <row r="71" spans="1:17" ht="25.5" x14ac:dyDescent="0.25">
      <c r="A71" s="20" t="s">
        <v>112</v>
      </c>
      <c r="B71" s="87" t="s">
        <v>75</v>
      </c>
      <c r="C71" s="27">
        <v>10</v>
      </c>
      <c r="D71" s="28">
        <v>6</v>
      </c>
      <c r="E71" s="28">
        <v>0</v>
      </c>
      <c r="F71" s="28">
        <v>0</v>
      </c>
      <c r="G71" s="28">
        <v>0</v>
      </c>
      <c r="H71" s="28">
        <v>0</v>
      </c>
      <c r="I71" s="29">
        <v>16</v>
      </c>
      <c r="J71" s="36">
        <v>0.625</v>
      </c>
      <c r="K71" s="37">
        <v>0.375</v>
      </c>
      <c r="L71" s="37">
        <v>0</v>
      </c>
      <c r="M71" s="37">
        <v>0</v>
      </c>
      <c r="N71" s="37">
        <v>0</v>
      </c>
      <c r="O71" s="37">
        <v>0</v>
      </c>
      <c r="P71" s="38">
        <v>1</v>
      </c>
      <c r="Q71" s="43">
        <v>3.625</v>
      </c>
    </row>
    <row r="72" spans="1:17" ht="28.5" customHeight="1" x14ac:dyDescent="0.25">
      <c r="A72" s="20" t="s">
        <v>113</v>
      </c>
      <c r="B72" s="87" t="s">
        <v>76</v>
      </c>
      <c r="C72" s="27">
        <v>12</v>
      </c>
      <c r="D72" s="28">
        <v>3</v>
      </c>
      <c r="E72" s="28">
        <v>1</v>
      </c>
      <c r="F72" s="28">
        <v>0</v>
      </c>
      <c r="G72" s="28">
        <v>0</v>
      </c>
      <c r="H72" s="28">
        <v>0</v>
      </c>
      <c r="I72" s="29">
        <v>16</v>
      </c>
      <c r="J72" s="36">
        <v>0.75</v>
      </c>
      <c r="K72" s="37">
        <v>0.1875</v>
      </c>
      <c r="L72" s="37">
        <v>6.25E-2</v>
      </c>
      <c r="M72" s="37">
        <v>0</v>
      </c>
      <c r="N72" s="37">
        <v>0</v>
      </c>
      <c r="O72" s="37">
        <v>0</v>
      </c>
      <c r="P72" s="38">
        <v>1</v>
      </c>
      <c r="Q72" s="43">
        <v>3.6875</v>
      </c>
    </row>
    <row r="73" spans="1:17" ht="27" customHeight="1" x14ac:dyDescent="0.25">
      <c r="A73" s="20" t="s">
        <v>114</v>
      </c>
      <c r="B73" s="87" t="s">
        <v>77</v>
      </c>
      <c r="C73" s="27">
        <v>10</v>
      </c>
      <c r="D73" s="28">
        <v>6</v>
      </c>
      <c r="E73" s="28">
        <v>0</v>
      </c>
      <c r="F73" s="28">
        <v>0</v>
      </c>
      <c r="G73" s="28">
        <v>0</v>
      </c>
      <c r="H73" s="28">
        <v>0</v>
      </c>
      <c r="I73" s="29">
        <v>16</v>
      </c>
      <c r="J73" s="36">
        <v>0.625</v>
      </c>
      <c r="K73" s="37">
        <v>0.375</v>
      </c>
      <c r="L73" s="37">
        <v>0</v>
      </c>
      <c r="M73" s="37">
        <v>0</v>
      </c>
      <c r="N73" s="37">
        <v>0</v>
      </c>
      <c r="O73" s="37">
        <v>0</v>
      </c>
      <c r="P73" s="38">
        <v>1</v>
      </c>
      <c r="Q73" s="43">
        <v>3.625</v>
      </c>
    </row>
    <row r="74" spans="1:17" ht="25.5" x14ac:dyDescent="0.25">
      <c r="A74" s="20" t="s">
        <v>115</v>
      </c>
      <c r="B74" s="87" t="s">
        <v>78</v>
      </c>
      <c r="C74" s="27">
        <v>11</v>
      </c>
      <c r="D74" s="28">
        <v>4</v>
      </c>
      <c r="E74" s="28">
        <v>1</v>
      </c>
      <c r="F74" s="28">
        <v>0</v>
      </c>
      <c r="G74" s="28">
        <v>0</v>
      </c>
      <c r="H74" s="28">
        <v>0</v>
      </c>
      <c r="I74" s="29">
        <v>16</v>
      </c>
      <c r="J74" s="36">
        <v>0.6875</v>
      </c>
      <c r="K74" s="37">
        <v>0.25</v>
      </c>
      <c r="L74" s="37">
        <v>6.25E-2</v>
      </c>
      <c r="M74" s="37">
        <v>0</v>
      </c>
      <c r="N74" s="37">
        <v>0</v>
      </c>
      <c r="O74" s="37">
        <v>0</v>
      </c>
      <c r="P74" s="38">
        <v>1</v>
      </c>
      <c r="Q74" s="43">
        <v>3.625</v>
      </c>
    </row>
    <row r="75" spans="1:17" ht="25.5" x14ac:dyDescent="0.25">
      <c r="A75" s="20" t="s">
        <v>116</v>
      </c>
      <c r="B75" s="87" t="s">
        <v>79</v>
      </c>
      <c r="C75" s="27">
        <v>8</v>
      </c>
      <c r="D75" s="28">
        <v>7</v>
      </c>
      <c r="E75" s="28">
        <v>1</v>
      </c>
      <c r="F75" s="28">
        <v>0</v>
      </c>
      <c r="G75" s="28">
        <v>0</v>
      </c>
      <c r="H75" s="28">
        <v>0</v>
      </c>
      <c r="I75" s="29">
        <v>16</v>
      </c>
      <c r="J75" s="36">
        <v>0.5</v>
      </c>
      <c r="K75" s="37">
        <v>0.4375</v>
      </c>
      <c r="L75" s="37">
        <v>6.25E-2</v>
      </c>
      <c r="M75" s="37">
        <v>0</v>
      </c>
      <c r="N75" s="37">
        <v>0</v>
      </c>
      <c r="O75" s="37">
        <v>0</v>
      </c>
      <c r="P75" s="38">
        <v>1</v>
      </c>
      <c r="Q75" s="43">
        <v>3.4375</v>
      </c>
    </row>
    <row r="76" spans="1:17" ht="37.5" customHeight="1" x14ac:dyDescent="0.25">
      <c r="A76" s="20" t="s">
        <v>117</v>
      </c>
      <c r="B76" s="87" t="s">
        <v>80</v>
      </c>
      <c r="C76" s="27">
        <v>12</v>
      </c>
      <c r="D76" s="28">
        <v>2</v>
      </c>
      <c r="E76" s="28">
        <v>1</v>
      </c>
      <c r="F76" s="28">
        <v>0</v>
      </c>
      <c r="G76" s="28">
        <v>1</v>
      </c>
      <c r="H76" s="28">
        <v>0</v>
      </c>
      <c r="I76" s="29">
        <v>16</v>
      </c>
      <c r="J76" s="36">
        <v>0.75</v>
      </c>
      <c r="K76" s="37">
        <v>0.125</v>
      </c>
      <c r="L76" s="37">
        <v>6.25E-2</v>
      </c>
      <c r="M76" s="37">
        <v>0</v>
      </c>
      <c r="N76" s="37">
        <v>6.25E-2</v>
      </c>
      <c r="O76" s="37">
        <v>0</v>
      </c>
      <c r="P76" s="38">
        <v>1</v>
      </c>
      <c r="Q76" s="43">
        <v>3.7333333333333334</v>
      </c>
    </row>
    <row r="77" spans="1:17" ht="38.25" x14ac:dyDescent="0.25">
      <c r="A77" s="22" t="s">
        <v>118</v>
      </c>
      <c r="B77" s="93" t="s">
        <v>81</v>
      </c>
      <c r="C77" s="30">
        <v>11</v>
      </c>
      <c r="D77" s="31">
        <v>5</v>
      </c>
      <c r="E77" s="31">
        <v>0</v>
      </c>
      <c r="F77" s="31">
        <v>0</v>
      </c>
      <c r="G77" s="31">
        <v>0</v>
      </c>
      <c r="H77" s="31">
        <v>0</v>
      </c>
      <c r="I77" s="32">
        <v>16</v>
      </c>
      <c r="J77" s="39">
        <v>0.6875</v>
      </c>
      <c r="K77" s="40">
        <v>0.3125</v>
      </c>
      <c r="L77" s="40">
        <v>0</v>
      </c>
      <c r="M77" s="40">
        <v>0</v>
      </c>
      <c r="N77" s="40">
        <v>0</v>
      </c>
      <c r="O77" s="40">
        <v>0</v>
      </c>
      <c r="P77" s="41">
        <v>1</v>
      </c>
      <c r="Q77" s="44">
        <v>3.6875</v>
      </c>
    </row>
    <row r="79" spans="1:17" customFormat="1" x14ac:dyDescent="0.25"/>
    <row r="80" spans="1:17" customFormat="1" ht="25.5" customHeight="1" x14ac:dyDescent="0.25"/>
    <row r="81" customFormat="1" ht="25.5" customHeigh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</sheetData>
  <pageMargins left="0.31496062992125984" right="0.23622047244094491" top="0.74803149606299213" bottom="0.43307086614173229" header="0.31496062992125984" footer="0.31496062992125984"/>
  <pageSetup paperSize="9" scale="97" orientation="landscape" r:id="rId1"/>
  <headerFooter>
    <oddHeader>&amp;LLinköpings kommun
Statistik &amp;&amp; Utredningar&amp;CAttitydundersökning i grundskolan ht 2016&amp;R&amp;P (&amp;N)</oddHeader>
  </headerFooter>
  <rowBreaks count="6" manualBreakCount="6">
    <brk id="14" max="16383" man="1"/>
    <brk id="28" max="16383" man="1"/>
    <brk id="37" max="16383" man="1"/>
    <brk id="46" max="16383" man="1"/>
    <brk id="61" max="16383" man="1"/>
    <brk id="77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INSAMKeywords xmlns="4dad01df-6382-4f05-b7ea-1394911f758c" xsi:nil="true"/>
    <LINSAMAdministration xmlns="4dad01df-6382-4f05-b7ea-1394911f758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LinSam Generell mall" ma:contentTypeID="0x01010030E55AC9039740E9A13D824D6408D03105002F0E102F3A8EBE4AA425F6AEF032096B" ma:contentTypeVersion="2" ma:contentTypeDescription="Skapa ett nytt dokument." ma:contentTypeScope="" ma:versionID="d9cce84ef875c6a169d1df69eda09eb1">
  <xsd:schema xmlns:xsd="http://www.w3.org/2001/XMLSchema" xmlns:xs="http://www.w3.org/2001/XMLSchema" xmlns:p="http://schemas.microsoft.com/office/2006/metadata/properties" xmlns:ns2="4dad01df-6382-4f05-b7ea-1394911f758c" targetNamespace="http://schemas.microsoft.com/office/2006/metadata/properties" ma:root="true" ma:fieldsID="f62e0147aeb00eedb839b52b6495fcaa" ns2:_="">
    <xsd:import namespace="4dad01df-6382-4f05-b7ea-1394911f758c"/>
    <xsd:element name="properties">
      <xsd:complexType>
        <xsd:sequence>
          <xsd:element name="documentManagement">
            <xsd:complexType>
              <xsd:all>
                <xsd:element ref="ns2:LINSAMAdministration" minOccurs="0"/>
                <xsd:element ref="ns2:LINSAMKeywor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ad01df-6382-4f05-b7ea-1394911f758c" elementFormDefault="qualified">
    <xsd:import namespace="http://schemas.microsoft.com/office/2006/documentManagement/types"/>
    <xsd:import namespace="http://schemas.microsoft.com/office/infopath/2007/PartnerControls"/>
    <xsd:element name="LINSAMAdministration" ma:index="8" nillable="true" ma:displayName="Förvaltning" ma:internalName="LINSAMAdministration">
      <xsd:simpleType>
        <xsd:restriction base="dms:Choice">
          <xsd:enumeration value="Kommunstyrelsens förvaltning"/>
          <xsd:enumeration value="Utbildningsförvaltningen"/>
          <xsd:enumeration value="Kultur- och fritidsförvaltningen"/>
          <xsd:enumeration value="Miljö och samhällsbyggnadsförvaltningen"/>
          <xsd:enumeration value="Omsorg och socialförvaltningen"/>
          <xsd:enumeration value="Leanlink"/>
        </xsd:restriction>
      </xsd:simpleType>
    </xsd:element>
    <xsd:element name="LINSAMKeywords" ma:index="9" nillable="true" ma:displayName="Nyckelord" ma:internalName="LINSAMKeyword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140D364-A565-4D09-8108-5B426788BAD0}">
  <ds:schemaRefs>
    <ds:schemaRef ds:uri="http://schemas.openxmlformats.org/package/2006/metadata/core-properties"/>
    <ds:schemaRef ds:uri="http://schemas.microsoft.com/office/2006/documentManagement/types"/>
    <ds:schemaRef ds:uri="4dad01df-6382-4f05-b7ea-1394911f758c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3FDFBB9-6F2D-4EAB-9C38-550D539243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ad01df-6382-4f05-b7ea-1394911f75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FE0F317-5633-4510-A786-7F70BC38183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5</vt:i4>
      </vt:variant>
      <vt:variant>
        <vt:lpstr>Namngivna områden</vt:lpstr>
      </vt:variant>
      <vt:variant>
        <vt:i4>5</vt:i4>
      </vt:variant>
    </vt:vector>
  </HeadingPairs>
  <TitlesOfParts>
    <vt:vector size="10" baseType="lpstr">
      <vt:lpstr>Alla</vt:lpstr>
      <vt:lpstr>Kön</vt:lpstr>
      <vt:lpstr>Jfr 2014-2016</vt:lpstr>
      <vt:lpstr>Flickor</vt:lpstr>
      <vt:lpstr>Pojkar</vt:lpstr>
      <vt:lpstr>Alla!Utskriftsrubriker</vt:lpstr>
      <vt:lpstr>Flickor!Utskriftsrubriker</vt:lpstr>
      <vt:lpstr>'Jfr 2014-2016'!Utskriftsrubriker</vt:lpstr>
      <vt:lpstr>Kön!Utskriftsrubriker</vt:lpstr>
      <vt:lpstr>Pojkar!Utskriftsrubriker</vt:lpstr>
    </vt:vector>
  </TitlesOfParts>
  <Company>Linköpings Kommun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stenjo</dc:creator>
  <cp:lastModifiedBy>carlii</cp:lastModifiedBy>
  <cp:lastPrinted>2016-12-09T15:55:21Z</cp:lastPrinted>
  <dcterms:created xsi:type="dcterms:W3CDTF">2012-11-26T08:25:58Z</dcterms:created>
  <dcterms:modified xsi:type="dcterms:W3CDTF">2017-01-19T14:06:12Z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0x01010030E55AC9039740E9A13D824D6408D03105002F0E102F3A8EBE4AA425F6AEF032096B</vt:lpwstr>
  </property>
</Properties>
</file>